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435" tabRatio="690"/>
  </bookViews>
  <sheets>
    <sheet name="1-илова" sheetId="1" r:id="rId1"/>
    <sheet name="2-илова" sheetId="17" r:id="rId2"/>
    <sheet name="3-илова" sheetId="3" r:id="rId3"/>
    <sheet name="4-илова" sheetId="4" r:id="rId4"/>
    <sheet name="5-илова" sheetId="5" r:id="rId5"/>
    <sheet name="6-илова" sheetId="18" r:id="rId6"/>
    <sheet name="7-илова" sheetId="16" r:id="rId7"/>
    <sheet name="8-илова" sheetId="8" r:id="rId8"/>
    <sheet name="9-илова" sheetId="9" r:id="rId9"/>
    <sheet name="10-илова" sheetId="10" r:id="rId10"/>
    <sheet name="11-илова" sheetId="11" r:id="rId11"/>
    <sheet name="12-илова" sheetId="12" r:id="rId12"/>
    <sheet name="13-илова" sheetId="13" r:id="rId13"/>
    <sheet name="14-илова" sheetId="14" r:id="rId14"/>
    <sheet name="15-илова" sheetId="15" r:id="rId15"/>
  </sheets>
  <definedNames>
    <definedName name="_xlnm._FilterDatabase" localSheetId="1" hidden="1">'2-илова'!$A$4:$N$74</definedName>
    <definedName name="_xlnm._FilterDatabase" localSheetId="5" hidden="1">'6-илова'!$A$5:$H$75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8" l="1"/>
  <c r="A69" i="18" s="1"/>
  <c r="A70" i="18" s="1"/>
  <c r="A71" i="18" s="1"/>
  <c r="A72" i="18" s="1"/>
  <c r="A73" i="18" s="1"/>
  <c r="A74" i="18" s="1"/>
  <c r="A75" i="18" s="1"/>
  <c r="H66" i="18"/>
  <c r="A55" i="18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H53" i="18"/>
  <c r="H50" i="18"/>
  <c r="A24" i="18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H21" i="18"/>
  <c r="A20" i="18"/>
  <c r="H17" i="18"/>
  <c r="A15" i="18"/>
  <c r="A16" i="18" s="1"/>
  <c r="H12" i="18"/>
  <c r="A10" i="18"/>
  <c r="A11" i="18" s="1"/>
  <c r="H7" i="18"/>
  <c r="H6" i="18" s="1"/>
  <c r="A6" i="18"/>
  <c r="A67" i="17"/>
  <c r="A68" i="17" s="1"/>
  <c r="A69" i="17" s="1"/>
  <c r="A70" i="17" s="1"/>
  <c r="A71" i="17" s="1"/>
  <c r="A72" i="17" s="1"/>
  <c r="A73" i="17" s="1"/>
  <c r="A74" i="17" s="1"/>
  <c r="A65" i="17" s="1"/>
  <c r="I65" i="17"/>
  <c r="H65" i="17"/>
  <c r="D65" i="17"/>
  <c r="A64" i="17"/>
  <c r="A52" i="17" s="1"/>
  <c r="A60" i="17"/>
  <c r="A61" i="17" s="1"/>
  <c r="A58" i="17"/>
  <c r="A57" i="17"/>
  <c r="A54" i="17"/>
  <c r="A55" i="17" s="1"/>
  <c r="I52" i="17"/>
  <c r="H52" i="17"/>
  <c r="D52" i="17"/>
  <c r="I50" i="17"/>
  <c r="I49" i="17" s="1"/>
  <c r="H50" i="17"/>
  <c r="D50" i="17"/>
  <c r="H49" i="17"/>
  <c r="D49" i="17"/>
  <c r="A23" i="17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20" i="17" s="1"/>
  <c r="I21" i="17"/>
  <c r="I20" i="17" s="1"/>
  <c r="H21" i="17"/>
  <c r="D21" i="17"/>
  <c r="H20" i="17"/>
  <c r="D20" i="17"/>
  <c r="A19" i="17"/>
  <c r="I17" i="17"/>
  <c r="I16" i="17" s="1"/>
  <c r="H17" i="17"/>
  <c r="D17" i="17"/>
  <c r="H16" i="17"/>
  <c r="D16" i="17"/>
  <c r="A15" i="17"/>
  <c r="A14" i="17"/>
  <c r="I12" i="17"/>
  <c r="I11" i="17" s="1"/>
  <c r="H12" i="17"/>
  <c r="D12" i="17"/>
  <c r="H11" i="17"/>
  <c r="D11" i="17"/>
  <c r="A10" i="17"/>
  <c r="A9" i="17"/>
  <c r="I7" i="17"/>
  <c r="I6" i="17" s="1"/>
  <c r="H7" i="17"/>
  <c r="D7" i="17"/>
  <c r="H6" i="17"/>
  <c r="H5" i="17" s="1"/>
  <c r="D6" i="17"/>
  <c r="D5" i="17"/>
  <c r="A5" i="17" l="1"/>
  <c r="I5" i="17"/>
  <c r="C16" i="1"/>
  <c r="C15" i="1" l="1"/>
  <c r="C14" i="1"/>
  <c r="C10" i="1" l="1"/>
  <c r="K8" i="4" l="1"/>
  <c r="K7" i="4"/>
  <c r="K6" i="4"/>
  <c r="E9" i="3"/>
  <c r="D9" i="3"/>
  <c r="C7" i="1"/>
  <c r="D16" i="1"/>
  <c r="E16" i="1"/>
  <c r="F16" i="1"/>
  <c r="G16" i="1"/>
  <c r="C13" i="1" l="1"/>
  <c r="C12" i="1"/>
  <c r="C11" i="1"/>
  <c r="C9" i="1"/>
  <c r="C8" i="1"/>
</calcChain>
</file>

<file path=xl/sharedStrings.xml><?xml version="1.0" encoding="utf-8"?>
<sst xmlns="http://schemas.openxmlformats.org/spreadsheetml/2006/main" count="1124" uniqueCount="406">
  <si>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</si>
  <si>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</si>
  <si>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</si>
  <si>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</si>
  <si>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</si>
  <si>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</si>
  <si>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</si>
  <si>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</si>
  <si>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</si>
  <si>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</si>
  <si>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</si>
  <si>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</si>
  <si>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Жами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</si>
  <si>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</si>
  <si>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</si>
  <si>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</si>
  <si>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</si>
  <si>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</si>
  <si>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</si>
  <si>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</si>
  <si>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</si>
  <si>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</si>
  <si>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</si>
  <si>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4.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</si>
  <si>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</si>
  <si>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</si>
  <si>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</si>
  <si>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</si>
  <si>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</si>
  <si>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</si>
  <si>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</si>
  <si>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</si>
  <si>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</si>
  <si>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</si>
  <si>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</si>
  <si>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</si>
  <si>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</si>
  <si>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</si>
  <si>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</si>
  <si>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</si>
  <si>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</si>
  <si>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</si>
  <si>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</si>
  <si>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5.</t>
  </si>
  <si>
    <t>6.</t>
  </si>
  <si>
    <t>Харид қилинган товарлар (хизматлар) жами миқдори (ҳажми) қиймати
(минг сўм)</t>
  </si>
  <si>
    <t>Харид қилинган товарлар (хизматлар) жами миқдори (ҳажми) қиймати (минг сўм)</t>
  </si>
  <si>
    <t>Тадбир номи</t>
  </si>
  <si>
    <t>Биринчи даражали бюджет маблағлари тақсимловчи номи*</t>
  </si>
  <si>
    <t>Объект сони</t>
  </si>
  <si>
    <t>Режалаштирилган маблағ</t>
  </si>
  <si>
    <t>Ажратилган маблағнинг ўзлаштирилиши (%)</t>
  </si>
  <si>
    <t>Йил бошида учун тасдиқланган дастур асосида (минг сўм)</t>
  </si>
  <si>
    <t>* Изоҳ: Давлат бюджети тўғрисидаги қонунда белгиланган биринчи даражали бюджет маблағлари тақсимловчилар бўйича тўлдирилади.</t>
  </si>
  <si>
    <t>Объект номи ва манзили</t>
  </si>
  <si>
    <t>Амалга ошириш муддати</t>
  </si>
  <si>
    <t>Ўлчов бирлиги</t>
  </si>
  <si>
    <t>Ажратилган маблағнинг ўзлаш-тирилиши (%)</t>
  </si>
  <si>
    <t>Дастурга киритиш учун асос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</si>
  <si>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</si>
  <si>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</si>
  <si>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</si>
  <si>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</si>
  <si>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</si>
  <si>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</si>
  <si>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</si>
  <si>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</si>
  <si>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</si>
  <si>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</si>
  <si>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</si>
  <si>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</si>
  <si>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</si>
  <si>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</si>
  <si>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</si>
  <si>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</si>
  <si>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</si>
  <si>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</si>
  <si>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</si>
  <si>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</si>
  <si>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</si>
  <si>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</si>
  <si>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</si>
  <si>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</si>
  <si>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</si>
  <si>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</si>
  <si>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</si>
  <si>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</si>
  <si>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</si>
  <si>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Тадбиркорлик субъекти номи</t>
  </si>
  <si>
    <t>СТИР</t>
  </si>
  <si>
    <t>7.</t>
  </si>
  <si>
    <t>8.</t>
  </si>
  <si>
    <t>9.</t>
  </si>
  <si>
    <t>10.</t>
  </si>
  <si>
    <t>Назорат тадбирлари мазмуни</t>
  </si>
  <si>
    <t>Ўтказиш санаси</t>
  </si>
  <si>
    <t>Объектлар номи</t>
  </si>
  <si>
    <t>* Ҳар чорак якунлари бўйича ўтказилган назорат тадбирлари натижалари юзасидан вазирликлар ва ҳудудлар кесимида маълумот тақдим этилади.</t>
  </si>
  <si>
    <t>Кредитлар бўйича:</t>
  </si>
  <si>
    <t>Кредит олувчилар номи</t>
  </si>
  <si>
    <t>Жойлашган ҳудуд</t>
  </si>
  <si>
    <t>(вилоят, туман (шаҳар)</t>
  </si>
  <si>
    <t xml:space="preserve">Маблағ ажратилишидан кўзланган мақсад 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</si>
  <si>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</si>
  <si>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</si>
  <si>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</si>
  <si>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</si>
  <si>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</si>
  <si>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</si>
  <si>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</si>
  <si>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</si>
  <si>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</si>
  <si>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</si>
  <si>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</si>
  <si>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</si>
  <si>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</si>
  <si>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</si>
  <si>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</si>
  <si>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Шартнома рақами ва санаси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</si>
  <si>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</si>
  <si>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</si>
  <si>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</si>
  <si>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</si>
  <si>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</si>
  <si>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</si>
  <si>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Амалга оширилган ишлар</t>
  </si>
  <si>
    <t>рақами</t>
  </si>
  <si>
    <t>санаси</t>
  </si>
  <si>
    <t>* Изоҳ: Маҳаллий давлат органининг қарорига асосан маблағ ажратилган мақсадига кўра бир нечта йўналишларга ёки ташкилотларга маблағ ажратилган ҳолларда ушбу мақсадлар ва ташкилотлар алоҳида қаторда акс эттирилади.</t>
  </si>
  <si>
    <t>Шартноманинг умумий қиймати
(минг сўм)</t>
  </si>
  <si>
    <t>Йил давомида қўшимча ажратилган маблағлар асосида
(минг сўм)</t>
  </si>
  <si>
    <t>Бажарилган ишлар ва харажатларнинг миқдори
(минг сўм)</t>
  </si>
  <si>
    <t>Йил бошида учун тасдиқланган дастур асосида
(минг сўм)</t>
  </si>
  <si>
    <t>Молиялаш-тирилган маблағ
(минг сўм)</t>
  </si>
  <si>
    <t>Тақдим этилган солиқ имтиёзлари 
РЎЙХАТИ
______________ (ой) 2021 йил *</t>
  </si>
  <si>
    <t>Жами имтиёз суммаси
(минг сўм)</t>
  </si>
  <si>
    <t>Ажратилган маблағ
(минг сўм)</t>
  </si>
  <si>
    <t>Жойлаштирилган маблағ
(минг сўм)</t>
  </si>
  <si>
    <t>Ажратилган маблағ миқдори
(минг сўм)</t>
  </si>
  <si>
    <t>Молиялаштирилган маблағ
(минг сўм)</t>
  </si>
  <si>
    <t>Ўзбекистон Республикаси Мактабгача таълим вазирлигининг 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
МАЪЛУМОТ
______________ (ой) 20__ йил *</t>
  </si>
  <si>
    <t>1-ИЛОВА</t>
  </si>
  <si>
    <t>3-ИЛОВА</t>
  </si>
  <si>
    <t>4-ИЛОВА</t>
  </si>
  <si>
    <t>5-ИЛОВА</t>
  </si>
  <si>
    <t>6-ИЛОВА</t>
  </si>
  <si>
    <t>7-ИЛОВА</t>
  </si>
  <si>
    <t>8-ИЛОВА</t>
  </si>
  <si>
    <t>9-ИЛОВА</t>
  </si>
  <si>
    <t>10-ИЛОВА</t>
  </si>
  <si>
    <t>11-ИЛОВА</t>
  </si>
  <si>
    <t>12-ИЛОВА</t>
  </si>
  <si>
    <t>13-ИЛОВА</t>
  </si>
  <si>
    <t>14-ИЛОВА</t>
  </si>
  <si>
    <t>15-ИЛОВА</t>
  </si>
  <si>
    <t>Ўзбекистон Республикаси Мактабгача таълим вазирлиги (вазирлик марказий аппаратини сақлаш харажати)</t>
  </si>
  <si>
    <t>Ўзбекистон Республикаси Мактабгача таълим вазирлиги (вазирликнинг марказлашган тадбирлари)</t>
  </si>
  <si>
    <t>Мактабгача таълимни ривожлантириш жамғармаси</t>
  </si>
  <si>
    <t>Нодавлат мактабгача таълим ташкилотларига субсидиялар</t>
  </si>
  <si>
    <t>Педагогика коллежларини сақлаш харажатлари</t>
  </si>
  <si>
    <t>Тошкент шаҳрида «А.И. Герцен номидаги Россия давлат педагогика университети» Федерал давлат бюджети олий таълим муассасаси филиали</t>
  </si>
  <si>
    <t>Мактабгача таълим муассасалари раҳбар ва мутахассисларини қайта тайёрлаш ва уларнинг малакасини ошириш институти</t>
  </si>
  <si>
    <t>2021 йилнинг I чорагида Ўзбекистон Республикаси Мактабгача таълим вазирлигига бюджетдан ажратилган маблағларнинг чегараланган миқдорининг ўз тасарруфидаги бюджет ташкилотлари кесимида тақсимоти тўғрисида
МАЪЛУМОТ</t>
  </si>
  <si>
    <t xml:space="preserve">Инфратузилмани ривожлантириш бўйича инжиниринг компанияси ДУК </t>
  </si>
  <si>
    <t>Ўзбекистон Республикасининг Давлат бюджети</t>
  </si>
  <si>
    <t>Бюджетдан ташқари ривожлантириш жамғармаси</t>
  </si>
  <si>
    <t>Ҳисоблаш техникалари</t>
  </si>
  <si>
    <t>Электрон аукцион</t>
  </si>
  <si>
    <t>ООО "Sharq-Biznes-Servis"</t>
  </si>
  <si>
    <t>Дона</t>
  </si>
  <si>
    <t>Мебель ва офис жихозлари</t>
  </si>
  <si>
    <t xml:space="preserve">"ALDOS FURNITURE" МЧЖ </t>
  </si>
  <si>
    <t>Комплект</t>
  </si>
  <si>
    <t>Сейф</t>
  </si>
  <si>
    <t>OOO KEYS LUCK</t>
  </si>
  <si>
    <t>Марка</t>
  </si>
  <si>
    <t xml:space="preserve">YATT Tursunov Oybek Mirzamaxmudovich </t>
  </si>
  <si>
    <t>Штука</t>
  </si>
  <si>
    <t>А4 форматдаги қоғоз</t>
  </si>
  <si>
    <t xml:space="preserve">OOO AL-ZUBEN </t>
  </si>
  <si>
    <t>Пачка</t>
  </si>
  <si>
    <t>Рамка</t>
  </si>
  <si>
    <t xml:space="preserve">СП FAMILY GOOD LINE </t>
  </si>
  <si>
    <t xml:space="preserve"> Маркер</t>
  </si>
  <si>
    <t xml:space="preserve">ООО "KANS SHOP" </t>
  </si>
  <si>
    <t xml:space="preserve"> Пачка</t>
  </si>
  <si>
    <t>А3 форматдаги қоғоз</t>
  </si>
  <si>
    <t xml:space="preserve">ООО NNB AUTO-BUSINESS </t>
  </si>
  <si>
    <t xml:space="preserve"> Фото рамка</t>
  </si>
  <si>
    <t>KANSUZ MCHJ</t>
  </si>
  <si>
    <t>18 430</t>
  </si>
  <si>
    <t>Чироқ</t>
  </si>
  <si>
    <t>"SHERZOD STATIONERY" МЧЖ</t>
  </si>
  <si>
    <t>Сичқонча гиламчаси</t>
  </si>
  <si>
    <t>8875203</t>
  </si>
  <si>
    <t xml:space="preserve"> ООО "KANS SHOP" </t>
  </si>
  <si>
    <t>Юз учун бир марталик ниқоб</t>
  </si>
  <si>
    <t>Тўғридан-тўғри</t>
  </si>
  <si>
    <t xml:space="preserve">OOO SAM S PERFECT IMPEX </t>
  </si>
  <si>
    <t xml:space="preserve">  Штука</t>
  </si>
  <si>
    <t>Қулқоп</t>
  </si>
  <si>
    <t xml:space="preserve">ЯТТ Ахмедова Мавжуда Машраповна </t>
  </si>
  <si>
    <t xml:space="preserve"> Штука</t>
  </si>
  <si>
    <t xml:space="preserve"> Карандаш</t>
  </si>
  <si>
    <t xml:space="preserve">ООО UMAKANSUL BUSINESS </t>
  </si>
  <si>
    <t xml:space="preserve"> Скрепка</t>
  </si>
  <si>
    <t xml:space="preserve">ЧП SERGELI OBOD DIYOR </t>
  </si>
  <si>
    <t>Туалет қоғози</t>
  </si>
  <si>
    <t xml:space="preserve"> ЧП AZIMUT BUSINESS KAPITAL</t>
  </si>
  <si>
    <t>Ўзи ёпишадиган қоғоз</t>
  </si>
  <si>
    <t>ЧП FELIX BUSINESS KAPITAL</t>
  </si>
  <si>
    <t>ООО "KANSUZ"</t>
  </si>
  <si>
    <t>Дырокол</t>
  </si>
  <si>
    <t>ООО SMARTGOLD PRODUCTS</t>
  </si>
  <si>
    <t>Батарея</t>
  </si>
  <si>
    <t>UP SAR MCHJ</t>
  </si>
  <si>
    <t xml:space="preserve"> Батарея</t>
  </si>
  <si>
    <t xml:space="preserve">UP SAR MCHJ </t>
  </si>
  <si>
    <t>3 450</t>
  </si>
  <si>
    <t>Антисептик</t>
  </si>
  <si>
    <t>ООО "ABK-MEDICAL"</t>
  </si>
  <si>
    <t>Имзо папкасини ясатиш</t>
  </si>
  <si>
    <t>7610426</t>
  </si>
  <si>
    <t>ООО "REAL PRINT"</t>
  </si>
  <si>
    <t>Штамп ва мухр ясатиш</t>
  </si>
  <si>
    <t>7610430</t>
  </si>
  <si>
    <t xml:space="preserve">китобни пПечат ва переплёт қилиш </t>
  </si>
  <si>
    <t>7610472</t>
  </si>
  <si>
    <t>Нашр махсулотларни ясатиш</t>
  </si>
  <si>
    <t>7610431</t>
  </si>
  <si>
    <t>7610423</t>
  </si>
  <si>
    <t>7610457</t>
  </si>
  <si>
    <t>7610463</t>
  </si>
  <si>
    <t>26.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</si>
  <si>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</si>
  <si>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</si>
  <si>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</si>
  <si>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</si>
  <si>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</si>
  <si>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</si>
  <si>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</si>
  <si>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</si>
  <si>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</si>
  <si>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</si>
  <si>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</si>
  <si>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</si>
  <si>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</si>
  <si>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</si>
  <si>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</si>
  <si>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Давлат мактабгача таълим ташкилотлари</t>
  </si>
  <si>
    <t>Республикаси бўйича жами</t>
  </si>
  <si>
    <t>2021 йил</t>
  </si>
  <si>
    <t xml:space="preserve">"Инфратузилмани ривожлантириш бўйича Инжиниринг Компанияси" ДУК Навоий филиали филиали </t>
  </si>
  <si>
    <t>Хатирчи тумани Корача МФЙ 4 сонли МТТни реконструкция (90 ўринли янги бино куриш)</t>
  </si>
  <si>
    <t>2020-2021 йил</t>
  </si>
  <si>
    <t>"Мухаммад келажак сари" МЧЖ</t>
  </si>
  <si>
    <t>301950147</t>
  </si>
  <si>
    <t xml:space="preserve">Кармана тумани Айрончи МФЙ 9-сонли 150 ўринли МТТни реконструкция қилиш </t>
  </si>
  <si>
    <t>"Навоий мухандиси" х\к</t>
  </si>
  <si>
    <t>300804518</t>
  </si>
  <si>
    <t>Кизилтепа тумани Ўзбекистон МФЙ 15-сонли МТТни реконструкция қилиш (90 ўринли янги бино қуриш ва мавжуд 60 ўринли бинони реконструкция қилиш)</t>
  </si>
  <si>
    <t>"Хазора нон савдо"Х/Ф.Кармана тумани.</t>
  </si>
  <si>
    <t>301019116</t>
  </si>
  <si>
    <t>"Инфратузилмани ривожлантириш бўйича Инжиниринг Компанияси" ДУК Наманган вилоят филиали</t>
  </si>
  <si>
    <t>"Чиндовул қурилиш инфо" МЧЖ</t>
  </si>
  <si>
    <t>"Обиджон Акмалхон ҳамкор" МЧЖ</t>
  </si>
  <si>
    <t xml:space="preserve">Капитал реконструкция </t>
  </si>
  <si>
    <t xml:space="preserve">Норин тумани Қизилтов МФЙдаги 120 ўринли 42-сонли мактабгача таълим муассасасини  мукаммал қайта қуриш </t>
  </si>
  <si>
    <t>"Норин сантех монтаж" МЧЖ</t>
  </si>
  <si>
    <t xml:space="preserve">Чуст туманидаги 280 ўринли 31-сонли мактабгача таълим муассасасини 280 ўринга мукаммал қайта қуриш </t>
  </si>
  <si>
    <t>Косонсой тумани Ўзбекистон МФЙдаги 150 ўринли 24-сонли мактабгача таълим ташкилотини мукаммал қайта қуриш</t>
  </si>
  <si>
    <t>Тендер</t>
  </si>
  <si>
    <t>Сирдарё вилояти бўйича жами</t>
  </si>
  <si>
    <t>"Инфратузилмани ривожлантириш бўйича инжиниринг компанияси" ДУК Сирдарё вилоят филиали</t>
  </si>
  <si>
    <t>Боёвут тумани 9-сонли МТТ биносини реконструкция қилиш</t>
  </si>
  <si>
    <t>"ART BUILDING GROUP" MCHJ</t>
  </si>
  <si>
    <t>Сирдарё тумани педогогика коллежи негизида МТТ биносини реконструкция қилиш</t>
  </si>
  <si>
    <t>"STROY SERVIS" MCHJ</t>
  </si>
  <si>
    <t>Тошкент вилояти бўйича жами</t>
  </si>
  <si>
    <t>Инфратузилмани ривожлантириш бўйича инжиниринг компанияси ДУК Тошкент  вилоят филиали</t>
  </si>
  <si>
    <t>Реконструкция қилиш</t>
  </si>
  <si>
    <t>Зангиота туманидаги 5-сон МТТ</t>
  </si>
  <si>
    <t>2020-2021 йй.</t>
  </si>
  <si>
    <t xml:space="preserve">“ZEROMAX BUILDING” МЧЖ </t>
  </si>
  <si>
    <t>Қибрай туманидаги 25-сон МТТ</t>
  </si>
  <si>
    <t xml:space="preserve">“ELEKTRO-MOTORS” МЧЖ </t>
  </si>
  <si>
    <t>Оққўрғон туманидаги 4-сон МТТ</t>
  </si>
  <si>
    <t>"ME'MOR HOME" МЧЖ</t>
  </si>
  <si>
    <t>Оққўрғон туманидаги "Ойтамғали" МФЙда фаолият юритмаётган МТТ</t>
  </si>
  <si>
    <t xml:space="preserve">“ERTIL-TA’MIR” МЧЖ </t>
  </si>
  <si>
    <t>Оҳангарон туманидаги "Санам" МФЙда фаолият юритмаётган МТТ</t>
  </si>
  <si>
    <t xml:space="preserve">“Фарғона пирамида файзли” МЧЖ </t>
  </si>
  <si>
    <t>Пискент туманидаги 14-сон МТТ</t>
  </si>
  <si>
    <t xml:space="preserve">“Водий саркор дизайн” МЧЖ </t>
  </si>
  <si>
    <t>Пискент туманидаги "Чимқўрғон" МФЙда фаолият юритмаётган МТТ</t>
  </si>
  <si>
    <t xml:space="preserve">“ОHANGARON  BINOKOR” МЧЖ </t>
  </si>
  <si>
    <t>Юқоричирчиқ туманидаги 8-сон МТТ</t>
  </si>
  <si>
    <t xml:space="preserve">“STEEL ARTY CONSTRUCTION” МЧЖ </t>
  </si>
  <si>
    <t>Ўртачирчиқ туманидаги "Аранчи" МФЙда фаолият юритмаётган МТТ</t>
  </si>
  <si>
    <t xml:space="preserve">“ELINUR SHAMS SAVDO” МЧЖ </t>
  </si>
  <si>
    <t>Чиноз туманидаги "Бирлик" МФЙда фаолият юритмаётган МТТ</t>
  </si>
  <si>
    <t>Янгийўл туманидаги "Қоратепа" МФЙда фаолият юритмаётган МТТ</t>
  </si>
  <si>
    <t xml:space="preserve">“XONOBOD QURILISH MONTAJ” МЧЖ </t>
  </si>
  <si>
    <t>Янгийўл туманидаги 19-сон МТТ</t>
  </si>
  <si>
    <t xml:space="preserve">“Орион строй монтаж” МЧЖ </t>
  </si>
  <si>
    <t>Нурафшон шаҳридаги 22-сон МТТ</t>
  </si>
  <si>
    <t xml:space="preserve">“ERU ENTERPRISE” МЧЖ </t>
  </si>
  <si>
    <t>Тошкент туманидаги 23-сон МТТ</t>
  </si>
  <si>
    <t xml:space="preserve">“SARBON SEVINCH” МЧЖ </t>
  </si>
  <si>
    <t>Ангрен шаҳридаги 17-сон МТТ</t>
  </si>
  <si>
    <t>"SHAMS LIDER" МЧЖ</t>
  </si>
  <si>
    <t>Чирчиқ шаҳридаги 33-сон МТТ</t>
  </si>
  <si>
    <t>"RIZO" МЧЖ</t>
  </si>
  <si>
    <t>Янгийўл туманидаги 3-сон МТТ</t>
  </si>
  <si>
    <t>"33-SONLI XMKK" МЧЖ</t>
  </si>
  <si>
    <t xml:space="preserve">Паркент туманидаги "Номданак" МФЙда фаолият юритмаётган МТТ  </t>
  </si>
  <si>
    <t>"MUXANDIS PLYUS LOYIHA" МЧЖ</t>
  </si>
  <si>
    <t>Пискент туманидагидаги 13-сон МТТ</t>
  </si>
  <si>
    <t>"BUNYODKOR POYTAXT" МЧЖ</t>
  </si>
  <si>
    <t>Оҳангарон туманидаги "Чувилдоқ" МФЙда фаолият юритмаётган МТТ</t>
  </si>
  <si>
    <t>"AXILLIK SARI" МЧЖ</t>
  </si>
  <si>
    <t xml:space="preserve">Юқоричирчиқ туманидаги "Чумчуқжар" МФЙда МТТ  </t>
  </si>
  <si>
    <t xml:space="preserve">“NUROBOD QURILISH SAVDO” МЧЖ </t>
  </si>
  <si>
    <t>Бўка туманидаги 10-сон МТТ</t>
  </si>
  <si>
    <t xml:space="preserve">“MAXIMUM STRОY ELITE” МЧЖ </t>
  </si>
  <si>
    <t xml:space="preserve">Бўстонлиқ туманидаги 13-сон МТТ </t>
  </si>
  <si>
    <t xml:space="preserve">“TEXNOLOG PARVOZI” XK </t>
  </si>
  <si>
    <t xml:space="preserve">Бўстонлиқ тумани "Паргос" ҚФЙдаги 5-сон МТТ </t>
  </si>
  <si>
    <t>Қибрай туманидаги 19-сон МТТ</t>
  </si>
  <si>
    <t>"GLOBAL CAPITAL LUX" МЧЖ</t>
  </si>
  <si>
    <t>Паркент туманидаги 18-сон МТТ</t>
  </si>
  <si>
    <t xml:space="preserve">“MUXANDIS PLYUS LOYIHA” МЧЖ </t>
  </si>
  <si>
    <t xml:space="preserve">Тошкент туманидаги "Нурхаёт" МФЙда фаолият юритмаётган МТТ  </t>
  </si>
  <si>
    <t xml:space="preserve">“GLOBAL CAPITAL LUX” МЧЖ </t>
  </si>
  <si>
    <t>Фарғона вилояти бўйича жами</t>
  </si>
  <si>
    <t>Инфратузилмани ривожлантириш бўйича инжиниринг компанияси ДУК Фарғона вилоят филиали</t>
  </si>
  <si>
    <t>Рекоснтрукция</t>
  </si>
  <si>
    <t>Тошлоқ туманидаги 14-сон МТТ (йилдан-йилга ўтувчи)</t>
  </si>
  <si>
    <t>2020-2021й</t>
  </si>
  <si>
    <t>"Фарғона бунёдкор қурилиш" МЧЖ</t>
  </si>
  <si>
    <t>Тошкент шахар бўйича жами</t>
  </si>
  <si>
    <t>Инфратузтлмани ривожлантириш бўйича инжиниринг компанияси ДУК</t>
  </si>
  <si>
    <t>Шайхонтоҳур туманидаги 21-сон МТТ</t>
  </si>
  <si>
    <t>ООО "Asian Leading Builder"</t>
  </si>
  <si>
    <t>Юнусобод туманидаги 53-сон МТТ</t>
  </si>
  <si>
    <t>OOO "Mavaraunnahr yangi qurilish"</t>
  </si>
  <si>
    <t>Юнусобод туманидаги 99-сон МТТ</t>
  </si>
  <si>
    <t>OOO "OLMOS MAXSUS IXTISOSLASHTIRILGAN QURILISH TA`MIR"</t>
  </si>
  <si>
    <t>Сергели туманидаги 121-сон МТТ</t>
  </si>
  <si>
    <t>"SADDINISO XABIBULLA" XK</t>
  </si>
  <si>
    <t>Сергели туманидаги 566-сон МТТ</t>
  </si>
  <si>
    <t>Учтепа туманидаги 341-сон МТТ</t>
  </si>
  <si>
    <t>"INDUSTRIAL CONSTRUKTION"МЧЖ</t>
  </si>
  <si>
    <t>Чилонзор туманидаги 204-сон МТТ</t>
  </si>
  <si>
    <t>"FARGONA KRISTALL QURILISH"МЧЖ</t>
  </si>
  <si>
    <t>Шайхонтоҳур туманидаги 484-сон МТТ</t>
  </si>
  <si>
    <t>"GREAT PROGRESS TRADE"МЧЖ</t>
  </si>
  <si>
    <t>Шайхонтоҳур туманидаги 140-сон МТТ</t>
  </si>
  <si>
    <t>"SAID ABBOS ISKANDARIY"МЧЖ</t>
  </si>
  <si>
    <t>Яшнобод туманидаги 435-сон МТТ</t>
  </si>
  <si>
    <t>"BULDING-MEDIA BUSINESS GROUP"МЧЖ</t>
  </si>
  <si>
    <t>Яшнобод туманидаги 240-сон МТТ</t>
  </si>
  <si>
    <t>"FUTURE INVEST GROUP"МЧЖ</t>
  </si>
  <si>
    <t>Юнусобод туманидаги 206-сон МТТ</t>
  </si>
  <si>
    <t>Бюджет</t>
  </si>
  <si>
    <t>2021 йилнинг I чорагида Ўзбекистон Республикаси Мактабгача таълим вазирлигига капитал қўйилмалар ҳисобидан 
амалга оширилаётган лойиҳаларнинг ижроси тўғрисидаги
МАЪЛУМОТЛАР</t>
  </si>
  <si>
    <t>2021 йил I чоракда Ўзбекистон Республикаси Мактабгача таълим вазирлиги томонидан ўтказилган 
танловлар (тендерлар) ва амалга оширилган давлат харидлари тўғрисидаги
МАЪЛУМОТЛАР</t>
  </si>
  <si>
    <t>2021 йил I чоракда Ўзбекистон Республикаси Мактабгача таълим вазирлиги томонидан асосий воситалар харид қилиш учун ўтказилган 
танловлар (тендерлар) ва амалга оширилган давлат харидлари тўғрисидаги
МАЪЛУМОТЛАР</t>
  </si>
  <si>
    <t>Электрон дўкон</t>
  </si>
  <si>
    <t>Эликтрон каталог</t>
  </si>
  <si>
    <t>2021 йил I чоракда Ўзбекистон Республикаси Мактабгача таълим вазирлиги томонидан кам баҳоли ва тез эскирувчи буюмлар харид қилиш учун ўтказилган 
танловлар (тендерлар) ва амалга оширилган давлат харидлари тўғрисидаги
МАЪЛУМОТЛАР</t>
  </si>
  <si>
    <t>2021 йил I чоракда Ўзбекистон Республикаси Мактабгача таълим вазирлиги томонидан қурилиш, реконструкция қилиш ва таъмирлаш ишлари бўйича ўтказилган танловлар (тендерлар) тўғрисидаги
МАЪЛУМОТЛАР</t>
  </si>
  <si>
    <t>Мактабгача таълимни ривожлантирш  жамғармаси</t>
  </si>
  <si>
    <t>"Чиндовул қурилиш инфо "МЧЖ</t>
  </si>
  <si>
    <t>"Замандош юксалиш "МЧЖ</t>
  </si>
  <si>
    <t>"Нур камол мега инвест " МЧж</t>
  </si>
  <si>
    <t>REMSTOYPREKT Х/К</t>
  </si>
  <si>
    <t>"Форишлик Темурбек"</t>
  </si>
  <si>
    <t>"Меридиан Авто Строй"МЧЖ</t>
  </si>
  <si>
    <t>"Сифат плюс қурилиш"</t>
  </si>
  <si>
    <t>"OSIYO TEMURLAN"МЧЖ</t>
  </si>
  <si>
    <t>"SERGILI BETON GROUP"</t>
  </si>
  <si>
    <t>Танлов</t>
  </si>
  <si>
    <t>2021 йилнинг I чорагида Ўзбекистон Республикасининг Давлат бюджетидан молиялаштириладиган ижтимоий 
ва ишлаб чиқариш инфратузилмасини ривожлантириш дастурларининг ижро этилиши тўғрисидаги 
МАЪЛУМОТ</t>
  </si>
  <si>
    <t>2021 йилнинг I чорагида Ўзбекистон Республикасининг Давлат бюджетидан молиялаштириладиган ижтимоий ва ишлаб чиқариш 
инфратузилмасини ривожлантириш дастурларининг ижро этилиши тўғрисидаги 
МАЪЛУМОТ</t>
  </si>
  <si>
    <t>2021 йилнинг I чорагида тадбиркорлик субъектларига тақдим этилган солиқ имтиёзлари тўғрисида
МАЪЛУМОТ</t>
  </si>
  <si>
    <t>2021 йилнинг I чорагида тадбиркорлик субъектларига тақдим этилган божхона имтиёзлари тўғрисида
МАЪЛУМОТ</t>
  </si>
  <si>
    <t>2021 йилнинг I чорагида Ўзбекистон Республикасининг Давлат молиявий назорат органлари томонидан ўтказилган назорат тадбирлари юзасидаги
МАЪЛУМОТ
Р Е Ж А С И *</t>
  </si>
  <si>
    <t>2021 йилнинг I чорагида Ўзбекистон Республикаси Мактабгача таълим вазирлигида Давлат мақсадли жамғармалардан ажратилган субсидиялар, кредитлар ҳамда тижорат банкларига жойлаштирилган депозитлар тўғрисидаги
МАЪЛУМОТЛАР</t>
  </si>
  <si>
    <t>минг сўм</t>
  </si>
  <si>
    <t>Наманган вилоят бўйича жами</t>
  </si>
  <si>
    <t>2021 йил I чорак</t>
  </si>
  <si>
    <t>Навоий вилоят бўйича жами</t>
  </si>
  <si>
    <t>2019-2021 йил</t>
  </si>
  <si>
    <t xml:space="preserve">Наманган вилояти Шаҳар педогогика коллежи биносинида  ташкил этиладиган қиска муддатли гурухлар хоналарини жорий таъмирлаш </t>
  </si>
  <si>
    <t xml:space="preserve">жорий тамир </t>
  </si>
  <si>
    <t xml:space="preserve">Наманган вилояти Тўрақурғон тумани педогогика  коллежи биносинида  ташкил этиладиган қиска муддатли гурухлар хоналарини жорий таъмирлаш </t>
  </si>
  <si>
    <t xml:space="preserve">Қашқадарё вилояти Чироқчи туманидаги Чироқчи педогогика коллежи худудида 196 ўринли ДМТТни  реконструкция </t>
  </si>
  <si>
    <t xml:space="preserve">Сирдарё тумани 16-сонли  МТТ биносини реконструкция қилиш лойиха-смета  хужжатлари тайёрлаш </t>
  </si>
  <si>
    <t>Жизах вилояти Фориш тумани
 7-сонли МТТ реконструкция</t>
  </si>
  <si>
    <t xml:space="preserve">Қоракўл тумани “Дарғали” МФЙ ҳудудидаги Педагогика коллежини </t>
  </si>
  <si>
    <t xml:space="preserve">Самарқанд вилояти Пайариқ тумани Дехқонобод МФЙдаги МТТ </t>
  </si>
  <si>
    <t xml:space="preserve">Сурхондарё вилояти Термиз шаҳридаги 22-сонли ММТТ худудида бассейн қуриш объекти </t>
  </si>
  <si>
    <t xml:space="preserve">янги қуриш </t>
  </si>
  <si>
    <t xml:space="preserve">Яшнобод тумани Яшнобод компьютер технологиялари касб-хунар коллежининг маъмурий 4 қаватли биносини  </t>
  </si>
  <si>
    <t>Республика бўйича 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</si>
</sst>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_ ;[Red]\-#,##0\ "/>
    <numFmt numFmtId="166" formatCode="#,##0\ _₽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10" fillId="0" borderId="0"/>
    <xf numFmtId="0" fontId="11" fillId="0" borderId="0"/>
    <xf numFmtId="0" fontId="8" fillId="0" borderId="0"/>
    <xf numFmtId="0" fontId="5" fillId="0" borderId="0"/>
  </cellStyleXfs>
  <cellXfs count="8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 wrapText="1"/>
    </xf>
    <xf numFmtId="0" fontId="1" fillId="2" borderId="0" xfId="0" applyFont="1" applyFill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Fill="1" applyBorder="1" applyAlignment="1">
      <alignment horizontal="center" vertical="center" wrapText="1" shrinkToFi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6" fillId="0" borderId="1" xfId="2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4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</cellXfs>
  <cellStyles count="7">
    <cellStyle name="Обычный" xfId="0" builtinId="0"/>
    <cellStyle name="Обычный 16" xfId="2"/>
    <cellStyle name="Обычный 2" xfId="3"/>
    <cellStyle name="Обычный 2 10" xfId="5"/>
    <cellStyle name="Обычный 3 5 2 2" xfId="6"/>
    <cellStyle name="Обычный 5 2" xfId="4"/>
    <cellStyle name="Финансовый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javascript:scrollText(5421981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scrollText(5421870)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javascript:scrollText(5421883)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avascript:scrollText(5421891)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javascript:scrollText(5421915)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6"/>
  <sheetViews>
    <sheetView tabSelected="1" workbookViewId="0">
      <selection activeCell="B7" sqref="B7"/>
    </sheetView>
  </sheetViews>
  <sheetFormatPr defaultRowHeight="15.75" x14ac:dyDescent="0.25"/>
  <cols>
    <col min="1" max="1" width="6.85546875" style="1" customWidth="1"/>
    <col min="2" max="2" width="60" style="1" customWidth="1"/>
    <col min="3" max="3" width="15.42578125" style="1" customWidth="1"/>
    <col min="4" max="4" width="18.7109375" style="1" customWidth="1"/>
    <col min="5" max="5" width="14.42578125" style="1" customWidth="1"/>
    <col min="6" max="6" width="14.140625" style="1" customWidth="1"/>
    <col min="7" max="7" width="25.5703125" style="1" customWidth="1"/>
    <col min="8" max="16384" width="9.140625" style="1"/>
  </cols>
  <sheetData>
    <row r="1" spans="1:7" x14ac:dyDescent="0.25">
      <c r="G1" s="18" t="s">
        <v>141</v>
      </c>
    </row>
    <row r="2" spans="1:7" ht="51.75" customHeight="1" x14ac:dyDescent="0.25">
      <c r="A2" s="54" t="s">
        <v>162</v>
      </c>
      <c r="B2" s="54"/>
      <c r="C2" s="54"/>
      <c r="D2" s="54"/>
      <c r="E2" s="54"/>
      <c r="F2" s="54"/>
      <c r="G2" s="54"/>
    </row>
    <row r="3" spans="1:7" x14ac:dyDescent="0.25">
      <c r="G3" s="18" t="s">
        <v>389</v>
      </c>
    </row>
    <row r="4" spans="1:7" ht="31.5" customHeight="1" x14ac:dyDescent="0.25">
      <c r="A4" s="55" t="s">
        <v>0</v>
      </c>
      <c r="B4" s="55" t="s">
        <v>1</v>
      </c>
      <c r="C4" s="55" t="s">
        <v>2</v>
      </c>
      <c r="D4" s="55"/>
      <c r="E4" s="55"/>
      <c r="F4" s="55"/>
      <c r="G4" s="55"/>
    </row>
    <row r="5" spans="1:7" x14ac:dyDescent="0.25">
      <c r="A5" s="55"/>
      <c r="B5" s="55"/>
      <c r="C5" s="55" t="s">
        <v>3</v>
      </c>
      <c r="D5" s="55" t="s">
        <v>4</v>
      </c>
      <c r="E5" s="55"/>
      <c r="F5" s="55"/>
      <c r="G5" s="55"/>
    </row>
    <row r="6" spans="1:7" ht="94.5" x14ac:dyDescent="0.25">
      <c r="A6" s="55"/>
      <c r="B6" s="55"/>
      <c r="C6" s="55"/>
      <c r="D6" s="2" t="s">
        <v>5</v>
      </c>
      <c r="E6" s="2" t="s">
        <v>6</v>
      </c>
      <c r="F6" s="2" t="s">
        <v>7</v>
      </c>
      <c r="G6" s="2" t="s">
        <v>8</v>
      </c>
    </row>
    <row r="7" spans="1:7" ht="36.75" customHeight="1" x14ac:dyDescent="0.25">
      <c r="A7" s="3" t="s">
        <v>9</v>
      </c>
      <c r="B7" s="4" t="s">
        <v>155</v>
      </c>
      <c r="C7" s="25">
        <f>SUM(D7:G7)</f>
        <v>2554518</v>
      </c>
      <c r="D7" s="24">
        <v>1369820</v>
      </c>
      <c r="E7" s="24">
        <v>376152</v>
      </c>
      <c r="F7" s="24">
        <v>808546</v>
      </c>
      <c r="G7" s="24"/>
    </row>
    <row r="8" spans="1:7" ht="36.75" customHeight="1" x14ac:dyDescent="0.25">
      <c r="A8" s="3" t="s">
        <v>10</v>
      </c>
      <c r="B8" s="7" t="s">
        <v>156</v>
      </c>
      <c r="C8" s="25">
        <f t="shared" ref="C8:C13" si="0">SUM(D8:G8)</f>
        <v>89835562</v>
      </c>
      <c r="D8" s="24"/>
      <c r="E8" s="24"/>
      <c r="F8" s="24">
        <v>89835562</v>
      </c>
      <c r="G8" s="24"/>
    </row>
    <row r="9" spans="1:7" ht="36.75" customHeight="1" x14ac:dyDescent="0.25">
      <c r="A9" s="3" t="s">
        <v>11</v>
      </c>
      <c r="B9" s="4" t="s">
        <v>157</v>
      </c>
      <c r="C9" s="25">
        <f t="shared" si="0"/>
        <v>28000000</v>
      </c>
      <c r="D9" s="24"/>
      <c r="E9" s="24"/>
      <c r="F9" s="24">
        <v>28000000</v>
      </c>
      <c r="G9" s="24"/>
    </row>
    <row r="10" spans="1:7" ht="36.75" customHeight="1" x14ac:dyDescent="0.25">
      <c r="A10" s="22" t="s">
        <v>23</v>
      </c>
      <c r="B10" s="23" t="s">
        <v>249</v>
      </c>
      <c r="C10" s="25">
        <f t="shared" si="0"/>
        <v>886559922.11000001</v>
      </c>
      <c r="D10" s="24">
        <v>712495071.71000004</v>
      </c>
      <c r="E10" s="24">
        <v>174064850.40000001</v>
      </c>
      <c r="F10" s="24"/>
      <c r="G10" s="24"/>
    </row>
    <row r="11" spans="1:7" ht="36.75" customHeight="1" x14ac:dyDescent="0.25">
      <c r="A11" s="22" t="s">
        <v>43</v>
      </c>
      <c r="B11" s="7" t="s">
        <v>158</v>
      </c>
      <c r="C11" s="25">
        <f t="shared" si="0"/>
        <v>223559994</v>
      </c>
      <c r="D11" s="24"/>
      <c r="E11" s="24"/>
      <c r="F11" s="24">
        <v>223559994</v>
      </c>
      <c r="G11" s="24"/>
    </row>
    <row r="12" spans="1:7" ht="36.75" customHeight="1" x14ac:dyDescent="0.25">
      <c r="A12" s="22" t="s">
        <v>44</v>
      </c>
      <c r="B12" s="7" t="s">
        <v>159</v>
      </c>
      <c r="C12" s="25">
        <f t="shared" si="0"/>
        <v>10878173</v>
      </c>
      <c r="D12" s="24">
        <v>6476245</v>
      </c>
      <c r="E12" s="24">
        <v>1666429</v>
      </c>
      <c r="F12" s="24">
        <v>2735499</v>
      </c>
      <c r="G12" s="24"/>
    </row>
    <row r="13" spans="1:7" ht="57" customHeight="1" x14ac:dyDescent="0.25">
      <c r="A13" s="22" t="s">
        <v>90</v>
      </c>
      <c r="B13" s="7" t="s">
        <v>160</v>
      </c>
      <c r="C13" s="25">
        <f t="shared" si="0"/>
        <v>117987</v>
      </c>
      <c r="D13" s="24">
        <v>92568</v>
      </c>
      <c r="E13" s="24">
        <v>25419</v>
      </c>
      <c r="F13" s="24"/>
      <c r="G13" s="24"/>
    </row>
    <row r="14" spans="1:7" ht="52.5" customHeight="1" x14ac:dyDescent="0.25">
      <c r="A14" s="22" t="s">
        <v>91</v>
      </c>
      <c r="B14" s="7" t="s">
        <v>161</v>
      </c>
      <c r="C14" s="25">
        <f>SUM(D14:G14)</f>
        <v>2099713</v>
      </c>
      <c r="D14" s="24">
        <v>1500801</v>
      </c>
      <c r="E14" s="24">
        <v>429480</v>
      </c>
      <c r="F14" s="24">
        <v>169432</v>
      </c>
      <c r="G14" s="24"/>
    </row>
    <row r="15" spans="1:7" ht="36.75" customHeight="1" x14ac:dyDescent="0.25">
      <c r="A15" s="22" t="s">
        <v>92</v>
      </c>
      <c r="B15" s="23" t="s">
        <v>163</v>
      </c>
      <c r="C15" s="25">
        <f>SUM(D15:G15)</f>
        <v>37045948.399999999</v>
      </c>
      <c r="D15" s="24"/>
      <c r="E15" s="24"/>
      <c r="F15" s="24"/>
      <c r="G15" s="24">
        <v>37045948.399999999</v>
      </c>
    </row>
    <row r="16" spans="1:7" ht="27.75" customHeight="1" x14ac:dyDescent="0.25">
      <c r="A16" s="6"/>
      <c r="B16" s="6" t="s">
        <v>12</v>
      </c>
      <c r="C16" s="25">
        <f>SUM(C7:C15)</f>
        <v>1280651817.5100002</v>
      </c>
      <c r="D16" s="25">
        <f>SUM(D7:D15)</f>
        <v>721934505.71000004</v>
      </c>
      <c r="E16" s="24">
        <f>SUM(E7:E15)</f>
        <v>176562330.40000001</v>
      </c>
      <c r="F16" s="25">
        <f>SUM(F7:F15)</f>
        <v>345109033</v>
      </c>
      <c r="G16" s="25">
        <f>SUM(G7:G15)</f>
        <v>37045948.399999999</v>
      </c>
    </row>
  </sheetData>
  <mergeCells count="6">
    <mergeCell ref="A2:G2"/>
    <mergeCell ref="A4:A6"/>
    <mergeCell ref="B4:B6"/>
    <mergeCell ref="C4:G4"/>
    <mergeCell ref="C5:C6"/>
    <mergeCell ref="D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selection activeCell="E16" sqref="E16"/>
    </sheetView>
  </sheetViews>
  <sheetFormatPr defaultRowHeight="15.75" x14ac:dyDescent="0.25"/>
  <cols>
    <col min="1" max="1" width="9.140625" style="1"/>
    <col min="2" max="2" width="15.42578125" style="1" customWidth="1"/>
    <col min="3" max="3" width="11.5703125" style="1" customWidth="1"/>
    <col min="4" max="4" width="15.42578125" style="1" customWidth="1"/>
    <col min="5" max="5" width="34.85546875" style="1" customWidth="1"/>
    <col min="6" max="6" width="16.28515625" style="1" customWidth="1"/>
    <col min="7" max="8" width="15.140625" style="1" customWidth="1"/>
    <col min="9" max="9" width="10.85546875" style="1" customWidth="1"/>
    <col min="10" max="10" width="10.7109375" style="1" customWidth="1"/>
    <col min="11" max="11" width="9.140625" style="1"/>
    <col min="12" max="12" width="21.140625" style="1" customWidth="1"/>
    <col min="13" max="16384" width="9.140625" style="1"/>
  </cols>
  <sheetData>
    <row r="1" spans="1:12" x14ac:dyDescent="0.25">
      <c r="L1" s="18" t="s">
        <v>149</v>
      </c>
    </row>
    <row r="2" spans="1:12" ht="65.25" customHeight="1" x14ac:dyDescent="0.25">
      <c r="A2" s="54" t="s">
        <v>134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4" spans="1:12" ht="24.75" customHeight="1" x14ac:dyDescent="0.25">
      <c r="A4" s="73" t="s">
        <v>0</v>
      </c>
      <c r="B4" s="73" t="s">
        <v>76</v>
      </c>
      <c r="C4" s="73" t="s">
        <v>77</v>
      </c>
      <c r="D4" s="73" t="s">
        <v>78</v>
      </c>
      <c r="E4" s="73" t="s">
        <v>79</v>
      </c>
      <c r="F4" s="73" t="s">
        <v>80</v>
      </c>
      <c r="G4" s="73" t="s">
        <v>81</v>
      </c>
      <c r="H4" s="73" t="s">
        <v>82</v>
      </c>
      <c r="I4" s="73" t="s">
        <v>83</v>
      </c>
      <c r="J4" s="73"/>
      <c r="K4" s="73"/>
      <c r="L4" s="73" t="s">
        <v>84</v>
      </c>
    </row>
    <row r="5" spans="1:12" ht="31.5" x14ac:dyDescent="0.25">
      <c r="A5" s="73"/>
      <c r="B5" s="73"/>
      <c r="C5" s="73"/>
      <c r="D5" s="73"/>
      <c r="E5" s="73"/>
      <c r="F5" s="73"/>
      <c r="G5" s="73"/>
      <c r="H5" s="73"/>
      <c r="I5" s="8" t="s">
        <v>85</v>
      </c>
      <c r="J5" s="8" t="s">
        <v>86</v>
      </c>
      <c r="K5" s="8" t="s">
        <v>87</v>
      </c>
      <c r="L5" s="73"/>
    </row>
    <row r="6" spans="1:12" x14ac:dyDescent="0.25">
      <c r="A6" s="12"/>
      <c r="B6" s="12"/>
      <c r="C6" s="12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12"/>
      <c r="B7" s="12"/>
      <c r="C7" s="12"/>
      <c r="D7" s="10"/>
      <c r="E7" s="10"/>
      <c r="F7" s="10"/>
      <c r="G7" s="10"/>
      <c r="H7" s="10"/>
      <c r="I7" s="10"/>
      <c r="J7" s="10"/>
      <c r="K7" s="10"/>
      <c r="L7" s="10"/>
    </row>
    <row r="8" spans="1:12" x14ac:dyDescent="0.25">
      <c r="A8" s="12"/>
      <c r="B8" s="12"/>
      <c r="C8" s="12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5">
      <c r="A9" s="12"/>
      <c r="B9" s="12"/>
      <c r="C9" s="12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12"/>
      <c r="B10" s="12"/>
      <c r="C10" s="12"/>
      <c r="D10" s="10"/>
      <c r="E10" s="10"/>
      <c r="F10" s="10"/>
      <c r="G10" s="10"/>
      <c r="H10" s="10"/>
      <c r="I10" s="10"/>
      <c r="J10" s="10"/>
      <c r="K10" s="10"/>
      <c r="L10" s="10"/>
    </row>
    <row r="11" spans="1:12" x14ac:dyDescent="0.25">
      <c r="A11" s="12"/>
      <c r="B11" s="12"/>
      <c r="C11" s="12"/>
      <c r="D11" s="10"/>
      <c r="E11" s="10"/>
      <c r="F11" s="10"/>
      <c r="G11" s="10"/>
      <c r="H11" s="10"/>
      <c r="I11" s="10"/>
      <c r="J11" s="10"/>
      <c r="K11" s="10"/>
      <c r="L11" s="10"/>
    </row>
    <row r="12" spans="1:12" x14ac:dyDescent="0.25">
      <c r="A12" s="12"/>
      <c r="B12" s="12"/>
      <c r="C12" s="12"/>
      <c r="D12" s="10"/>
      <c r="E12" s="10"/>
      <c r="F12" s="10"/>
      <c r="G12" s="10"/>
      <c r="H12" s="10"/>
      <c r="I12" s="10"/>
      <c r="J12" s="10"/>
      <c r="K12" s="10"/>
      <c r="L12" s="10"/>
    </row>
    <row r="13" spans="1:12" x14ac:dyDescent="0.25">
      <c r="A13" s="12"/>
      <c r="B13" s="12"/>
      <c r="C13" s="12"/>
      <c r="D13" s="10"/>
      <c r="E13" s="10"/>
      <c r="F13" s="10"/>
      <c r="G13" s="10"/>
      <c r="H13" s="10"/>
      <c r="I13" s="10"/>
      <c r="J13" s="10"/>
      <c r="K13" s="10"/>
      <c r="L13" s="10"/>
    </row>
  </sheetData>
  <mergeCells count="11">
    <mergeCell ref="G4:G5"/>
    <mergeCell ref="H4:H5"/>
    <mergeCell ref="I4:K4"/>
    <mergeCell ref="L4:L5"/>
    <mergeCell ref="A2:L2"/>
    <mergeCell ref="A4:A5"/>
    <mergeCell ref="B4:B5"/>
    <mergeCell ref="C4:C5"/>
    <mergeCell ref="D4:D5"/>
    <mergeCell ref="E4:E5"/>
    <mergeCell ref="F4:F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5" sqref="C5"/>
    </sheetView>
  </sheetViews>
  <sheetFormatPr defaultRowHeight="15.75" x14ac:dyDescent="0.25"/>
  <cols>
    <col min="1" max="1" width="9.140625" style="1"/>
    <col min="2" max="2" width="37.42578125" style="1" customWidth="1"/>
    <col min="3" max="3" width="22.5703125" style="1" customWidth="1"/>
    <col min="4" max="4" width="21.7109375" style="1" customWidth="1"/>
    <col min="5" max="16384" width="9.140625" style="1"/>
  </cols>
  <sheetData>
    <row r="1" spans="1:4" x14ac:dyDescent="0.25">
      <c r="D1" s="18" t="s">
        <v>150</v>
      </c>
    </row>
    <row r="2" spans="1:4" ht="39.75" customHeight="1" x14ac:dyDescent="0.25">
      <c r="A2" s="54" t="s">
        <v>385</v>
      </c>
      <c r="B2" s="54"/>
      <c r="C2" s="54"/>
      <c r="D2" s="54"/>
    </row>
    <row r="4" spans="1:4" ht="47.25" x14ac:dyDescent="0.25">
      <c r="A4" s="8" t="s">
        <v>0</v>
      </c>
      <c r="B4" s="8" t="s">
        <v>88</v>
      </c>
      <c r="C4" s="8" t="s">
        <v>89</v>
      </c>
      <c r="D4" s="8" t="s">
        <v>135</v>
      </c>
    </row>
    <row r="5" spans="1:4" x14ac:dyDescent="0.25">
      <c r="A5" s="14" t="s">
        <v>9</v>
      </c>
      <c r="B5" s="13"/>
      <c r="C5" s="13"/>
      <c r="D5" s="13"/>
    </row>
    <row r="6" spans="1:4" x14ac:dyDescent="0.25">
      <c r="A6" s="14" t="s">
        <v>10</v>
      </c>
      <c r="B6" s="13"/>
      <c r="C6" s="13"/>
      <c r="D6" s="13"/>
    </row>
    <row r="7" spans="1:4" x14ac:dyDescent="0.25">
      <c r="A7" s="14" t="s">
        <v>11</v>
      </c>
      <c r="B7" s="13"/>
      <c r="C7" s="13"/>
      <c r="D7" s="13"/>
    </row>
    <row r="8" spans="1:4" x14ac:dyDescent="0.25">
      <c r="A8" s="14" t="s">
        <v>23</v>
      </c>
      <c r="B8" s="13"/>
      <c r="C8" s="13"/>
      <c r="D8" s="13"/>
    </row>
    <row r="9" spans="1:4" x14ac:dyDescent="0.25">
      <c r="A9" s="14" t="s">
        <v>43</v>
      </c>
      <c r="B9" s="13"/>
      <c r="C9" s="13"/>
      <c r="D9" s="13"/>
    </row>
    <row r="10" spans="1:4" x14ac:dyDescent="0.25">
      <c r="A10" s="14" t="s">
        <v>44</v>
      </c>
      <c r="B10" s="13"/>
      <c r="C10" s="13"/>
      <c r="D10" s="13"/>
    </row>
    <row r="11" spans="1:4" x14ac:dyDescent="0.25">
      <c r="A11" s="14" t="s">
        <v>90</v>
      </c>
      <c r="B11" s="13"/>
      <c r="C11" s="13"/>
      <c r="D11" s="13"/>
    </row>
    <row r="12" spans="1:4" x14ac:dyDescent="0.25">
      <c r="A12" s="14" t="s">
        <v>91</v>
      </c>
      <c r="B12" s="13"/>
      <c r="C12" s="13"/>
      <c r="D12" s="13"/>
    </row>
    <row r="13" spans="1:4" x14ac:dyDescent="0.25">
      <c r="A13" s="14" t="s">
        <v>92</v>
      </c>
      <c r="B13" s="13"/>
      <c r="C13" s="13"/>
      <c r="D13" s="13"/>
    </row>
    <row r="14" spans="1:4" x14ac:dyDescent="0.25">
      <c r="A14" s="14" t="s">
        <v>93</v>
      </c>
      <c r="B14" s="13"/>
      <c r="C14" s="13"/>
      <c r="D14" s="13"/>
    </row>
  </sheetData>
  <mergeCells count="1">
    <mergeCell ref="A2:D2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A3" sqref="A3"/>
    </sheetView>
  </sheetViews>
  <sheetFormatPr defaultRowHeight="15.75" x14ac:dyDescent="0.25"/>
  <cols>
    <col min="1" max="1" width="9.140625" style="1"/>
    <col min="2" max="2" width="48" style="1" customWidth="1"/>
    <col min="3" max="3" width="17.7109375" style="1" customWidth="1"/>
    <col min="4" max="4" width="19.28515625" style="1" customWidth="1"/>
    <col min="5" max="16384" width="9.140625" style="1"/>
  </cols>
  <sheetData>
    <row r="1" spans="1:4" x14ac:dyDescent="0.25">
      <c r="D1" s="18" t="s">
        <v>151</v>
      </c>
    </row>
    <row r="2" spans="1:4" ht="42.75" customHeight="1" x14ac:dyDescent="0.25">
      <c r="A2" s="54" t="s">
        <v>386</v>
      </c>
      <c r="B2" s="54"/>
      <c r="C2" s="54"/>
      <c r="D2" s="54"/>
    </row>
    <row r="4" spans="1:4" ht="47.25" x14ac:dyDescent="0.25">
      <c r="A4" s="8" t="s">
        <v>0</v>
      </c>
      <c r="B4" s="8" t="s">
        <v>88</v>
      </c>
      <c r="C4" s="8" t="s">
        <v>89</v>
      </c>
      <c r="D4" s="8" t="s">
        <v>135</v>
      </c>
    </row>
    <row r="5" spans="1:4" x14ac:dyDescent="0.25">
      <c r="A5" s="14" t="s">
        <v>9</v>
      </c>
      <c r="B5" s="13"/>
      <c r="C5" s="13"/>
      <c r="D5" s="13"/>
    </row>
    <row r="6" spans="1:4" x14ac:dyDescent="0.25">
      <c r="A6" s="14" t="s">
        <v>10</v>
      </c>
      <c r="B6" s="13"/>
      <c r="C6" s="13"/>
      <c r="D6" s="13"/>
    </row>
    <row r="7" spans="1:4" x14ac:dyDescent="0.25">
      <c r="A7" s="14" t="s">
        <v>11</v>
      </c>
      <c r="B7" s="13"/>
      <c r="C7" s="13"/>
      <c r="D7" s="13"/>
    </row>
    <row r="8" spans="1:4" x14ac:dyDescent="0.25">
      <c r="A8" s="14" t="s">
        <v>23</v>
      </c>
      <c r="B8" s="13"/>
      <c r="C8" s="13"/>
      <c r="D8" s="13"/>
    </row>
    <row r="9" spans="1:4" x14ac:dyDescent="0.25">
      <c r="A9" s="14" t="s">
        <v>43</v>
      </c>
      <c r="B9" s="13"/>
      <c r="C9" s="13"/>
      <c r="D9" s="13"/>
    </row>
    <row r="10" spans="1:4" x14ac:dyDescent="0.25">
      <c r="A10" s="14" t="s">
        <v>44</v>
      </c>
      <c r="B10" s="13"/>
      <c r="C10" s="13"/>
      <c r="D10" s="13"/>
    </row>
    <row r="11" spans="1:4" x14ac:dyDescent="0.25">
      <c r="A11" s="14" t="s">
        <v>90</v>
      </c>
      <c r="B11" s="13"/>
      <c r="C11" s="13"/>
      <c r="D11" s="13"/>
    </row>
    <row r="12" spans="1:4" x14ac:dyDescent="0.25">
      <c r="A12" s="14" t="s">
        <v>91</v>
      </c>
      <c r="B12" s="13"/>
      <c r="C12" s="13"/>
      <c r="D12" s="13"/>
    </row>
    <row r="13" spans="1:4" x14ac:dyDescent="0.25">
      <c r="A13" s="14" t="s">
        <v>92</v>
      </c>
      <c r="B13" s="13"/>
      <c r="C13" s="13"/>
      <c r="D13" s="13"/>
    </row>
    <row r="14" spans="1:4" x14ac:dyDescent="0.25">
      <c r="A14" s="14" t="s">
        <v>93</v>
      </c>
      <c r="B14" s="13"/>
      <c r="C14" s="13"/>
      <c r="D14" s="13"/>
    </row>
  </sheetData>
  <mergeCells count="1">
    <mergeCell ref="A2:D2"/>
  </mergeCells>
  <printOptions horizontalCentered="1"/>
  <pageMargins left="0.19685039370078741" right="0.19685039370078741" top="0.74803149606299213" bottom="0.1968503937007874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workbookViewId="0">
      <selection activeCell="A3" sqref="A3"/>
    </sheetView>
  </sheetViews>
  <sheetFormatPr defaultRowHeight="15.75" x14ac:dyDescent="0.25"/>
  <cols>
    <col min="1" max="1" width="7.28515625" style="1" customWidth="1"/>
    <col min="2" max="2" width="43.5703125" style="1" customWidth="1"/>
    <col min="3" max="3" width="19.42578125" style="1" customWidth="1"/>
    <col min="4" max="4" width="31.140625" style="1" customWidth="1"/>
    <col min="5" max="16384" width="9.140625" style="1"/>
  </cols>
  <sheetData>
    <row r="1" spans="1:4" x14ac:dyDescent="0.25">
      <c r="D1" s="18" t="s">
        <v>152</v>
      </c>
    </row>
    <row r="2" spans="1:4" ht="62.25" customHeight="1" x14ac:dyDescent="0.25">
      <c r="A2" s="54" t="s">
        <v>387</v>
      </c>
      <c r="B2" s="54"/>
      <c r="C2" s="54"/>
      <c r="D2" s="54"/>
    </row>
    <row r="4" spans="1:4" x14ac:dyDescent="0.25">
      <c r="A4" s="2" t="s">
        <v>0</v>
      </c>
      <c r="B4" s="2" t="s">
        <v>94</v>
      </c>
      <c r="C4" s="2" t="s">
        <v>95</v>
      </c>
      <c r="D4" s="2" t="s">
        <v>96</v>
      </c>
    </row>
    <row r="5" spans="1:4" x14ac:dyDescent="0.25">
      <c r="A5" s="4"/>
      <c r="B5" s="4"/>
      <c r="C5" s="4"/>
      <c r="D5" s="4"/>
    </row>
    <row r="6" spans="1:4" x14ac:dyDescent="0.25">
      <c r="A6" s="4"/>
      <c r="B6" s="4"/>
      <c r="C6" s="4"/>
      <c r="D6" s="4"/>
    </row>
    <row r="7" spans="1:4" x14ac:dyDescent="0.25">
      <c r="A7" s="4"/>
      <c r="B7" s="4"/>
      <c r="C7" s="4"/>
      <c r="D7" s="4"/>
    </row>
    <row r="8" spans="1:4" x14ac:dyDescent="0.25">
      <c r="A8" s="4"/>
      <c r="B8" s="4"/>
      <c r="C8" s="4"/>
      <c r="D8" s="4"/>
    </row>
    <row r="9" spans="1:4" x14ac:dyDescent="0.25">
      <c r="A9" s="4"/>
      <c r="B9" s="4"/>
      <c r="C9" s="4"/>
      <c r="D9" s="4"/>
    </row>
    <row r="10" spans="1:4" x14ac:dyDescent="0.25">
      <c r="A10" s="4"/>
      <c r="B10" s="4"/>
      <c r="C10" s="4"/>
      <c r="D10" s="4"/>
    </row>
    <row r="12" spans="1:4" ht="36.75" customHeight="1" x14ac:dyDescent="0.25">
      <c r="A12" s="64" t="s">
        <v>97</v>
      </c>
      <c r="B12" s="64"/>
      <c r="C12" s="64"/>
      <c r="D12" s="64"/>
    </row>
  </sheetData>
  <mergeCells count="2">
    <mergeCell ref="A2:D2"/>
    <mergeCell ref="A12:D12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A3" sqref="A3"/>
    </sheetView>
  </sheetViews>
  <sheetFormatPr defaultRowHeight="15.75" x14ac:dyDescent="0.25"/>
  <cols>
    <col min="1" max="1" width="7.140625" style="1" customWidth="1"/>
    <col min="2" max="2" width="22.42578125" style="1" customWidth="1"/>
    <col min="3" max="3" width="10.7109375" style="1" customWidth="1"/>
    <col min="4" max="4" width="17.140625" style="1" customWidth="1"/>
    <col min="5" max="5" width="23.28515625" style="1" customWidth="1"/>
    <col min="6" max="6" width="14.5703125" style="1" customWidth="1"/>
    <col min="7" max="7" width="11.5703125" style="1" customWidth="1"/>
    <col min="8" max="8" width="16" style="1" customWidth="1"/>
    <col min="9" max="9" width="12.7109375" style="1" customWidth="1"/>
    <col min="10" max="11" width="12.5703125" style="1" customWidth="1"/>
    <col min="12" max="16384" width="9.140625" style="1"/>
  </cols>
  <sheetData>
    <row r="1" spans="1:11" x14ac:dyDescent="0.25">
      <c r="K1" s="1" t="s">
        <v>153</v>
      </c>
    </row>
    <row r="2" spans="1:11" ht="47.25" customHeight="1" x14ac:dyDescent="0.25">
      <c r="A2" s="54" t="s">
        <v>388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4" spans="1:11" x14ac:dyDescent="0.25">
      <c r="A4" s="15"/>
      <c r="B4" s="76" t="s">
        <v>98</v>
      </c>
      <c r="C4" s="76"/>
      <c r="D4" s="76"/>
      <c r="E4" s="76"/>
      <c r="F4" s="76"/>
      <c r="G4" s="76"/>
      <c r="H4" s="76"/>
      <c r="I4" s="76"/>
      <c r="J4" s="76"/>
      <c r="K4" s="76"/>
    </row>
    <row r="5" spans="1:11" ht="33.75" customHeight="1" x14ac:dyDescent="0.25">
      <c r="A5" s="55" t="s">
        <v>0</v>
      </c>
      <c r="B5" s="55" t="s">
        <v>99</v>
      </c>
      <c r="C5" s="55" t="s">
        <v>89</v>
      </c>
      <c r="D5" s="2" t="s">
        <v>100</v>
      </c>
      <c r="E5" s="55" t="s">
        <v>102</v>
      </c>
      <c r="F5" s="71" t="s">
        <v>136</v>
      </c>
      <c r="G5" s="55" t="s">
        <v>103</v>
      </c>
      <c r="H5" s="55"/>
      <c r="I5" s="55" t="s">
        <v>104</v>
      </c>
      <c r="J5" s="55"/>
      <c r="K5" s="55"/>
    </row>
    <row r="6" spans="1:11" ht="31.5" x14ac:dyDescent="0.25">
      <c r="A6" s="55"/>
      <c r="B6" s="55"/>
      <c r="C6" s="55"/>
      <c r="D6" s="2" t="s">
        <v>101</v>
      </c>
      <c r="E6" s="55"/>
      <c r="F6" s="72"/>
      <c r="G6" s="2" t="s">
        <v>105</v>
      </c>
      <c r="H6" s="2" t="s">
        <v>106</v>
      </c>
      <c r="I6" s="2" t="s">
        <v>107</v>
      </c>
      <c r="J6" s="2" t="s">
        <v>108</v>
      </c>
      <c r="K6" s="2" t="s">
        <v>109</v>
      </c>
    </row>
    <row r="7" spans="1:11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x14ac:dyDescent="0.25">
      <c r="A8" s="3" t="s">
        <v>10</v>
      </c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x14ac:dyDescent="0.25">
      <c r="A9" s="3" t="s">
        <v>11</v>
      </c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x14ac:dyDescent="0.25">
      <c r="A10" s="17"/>
      <c r="B10" s="6" t="s">
        <v>12</v>
      </c>
      <c r="C10" s="2" t="s">
        <v>110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15"/>
      <c r="B12" s="76" t="s">
        <v>111</v>
      </c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36" customHeight="1" x14ac:dyDescent="0.25">
      <c r="A13" s="55" t="s">
        <v>0</v>
      </c>
      <c r="B13" s="55" t="s">
        <v>112</v>
      </c>
      <c r="C13" s="55" t="s">
        <v>89</v>
      </c>
      <c r="D13" s="2" t="s">
        <v>100</v>
      </c>
      <c r="E13" s="55" t="s">
        <v>102</v>
      </c>
      <c r="F13" s="71" t="s">
        <v>136</v>
      </c>
      <c r="G13" s="55" t="s">
        <v>113</v>
      </c>
      <c r="H13" s="55"/>
      <c r="I13" s="55"/>
      <c r="J13" s="55"/>
      <c r="K13" s="55"/>
    </row>
    <row r="14" spans="1:11" ht="31.5" x14ac:dyDescent="0.25">
      <c r="A14" s="55"/>
      <c r="B14" s="55"/>
      <c r="C14" s="55"/>
      <c r="D14" s="2" t="s">
        <v>101</v>
      </c>
      <c r="E14" s="55"/>
      <c r="F14" s="72"/>
      <c r="G14" s="55"/>
      <c r="H14" s="55"/>
      <c r="I14" s="55"/>
      <c r="J14" s="55"/>
      <c r="K14" s="55"/>
    </row>
    <row r="15" spans="1:11" x14ac:dyDescent="0.25">
      <c r="A15" s="3" t="s">
        <v>9</v>
      </c>
      <c r="B15" s="4"/>
      <c r="C15" s="4"/>
      <c r="D15" s="4"/>
      <c r="E15" s="4"/>
      <c r="F15" s="4"/>
      <c r="G15" s="69"/>
      <c r="H15" s="69"/>
      <c r="I15" s="69"/>
      <c r="J15" s="69"/>
      <c r="K15" s="69"/>
    </row>
    <row r="16" spans="1:11" x14ac:dyDescent="0.25">
      <c r="A16" s="3" t="s">
        <v>10</v>
      </c>
      <c r="B16" s="4"/>
      <c r="C16" s="4"/>
      <c r="D16" s="4"/>
      <c r="E16" s="4"/>
      <c r="F16" s="4"/>
      <c r="G16" s="69"/>
      <c r="H16" s="69"/>
      <c r="I16" s="69"/>
      <c r="J16" s="69"/>
      <c r="K16" s="69"/>
    </row>
    <row r="17" spans="1:11" x14ac:dyDescent="0.25">
      <c r="A17" s="3" t="s">
        <v>11</v>
      </c>
      <c r="B17" s="4"/>
      <c r="C17" s="4"/>
      <c r="D17" s="4"/>
      <c r="E17" s="4"/>
      <c r="F17" s="4"/>
      <c r="G17" s="69"/>
      <c r="H17" s="69"/>
      <c r="I17" s="69"/>
      <c r="J17" s="69"/>
      <c r="K17" s="69"/>
    </row>
    <row r="18" spans="1:11" x14ac:dyDescent="0.25">
      <c r="A18" s="17"/>
      <c r="B18" s="6" t="s">
        <v>12</v>
      </c>
      <c r="C18" s="2" t="s">
        <v>110</v>
      </c>
      <c r="D18" s="2">
        <v>0</v>
      </c>
      <c r="E18" s="2">
        <v>0</v>
      </c>
      <c r="F18" s="2">
        <v>0</v>
      </c>
      <c r="G18" s="65" t="s">
        <v>110</v>
      </c>
      <c r="H18" s="65"/>
      <c r="I18" s="65"/>
      <c r="J18" s="65"/>
      <c r="K18" s="65"/>
    </row>
    <row r="19" spans="1:1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5"/>
      <c r="B20" s="76" t="s">
        <v>114</v>
      </c>
      <c r="C20" s="76"/>
      <c r="D20" s="76"/>
      <c r="E20" s="76"/>
      <c r="F20" s="76"/>
      <c r="G20" s="76"/>
      <c r="H20" s="76"/>
      <c r="I20" s="76"/>
      <c r="J20" s="76"/>
      <c r="K20" s="76"/>
    </row>
    <row r="21" spans="1:11" ht="57" customHeight="1" x14ac:dyDescent="0.25">
      <c r="A21" s="2" t="s">
        <v>0</v>
      </c>
      <c r="B21" s="2" t="s">
        <v>115</v>
      </c>
      <c r="C21" s="2" t="s">
        <v>89</v>
      </c>
      <c r="D21" s="2" t="s">
        <v>116</v>
      </c>
      <c r="E21" s="2" t="s">
        <v>117</v>
      </c>
      <c r="F21" s="19" t="s">
        <v>137</v>
      </c>
      <c r="G21" s="55" t="s">
        <v>118</v>
      </c>
      <c r="H21" s="55"/>
      <c r="I21" s="55"/>
      <c r="J21" s="55"/>
      <c r="K21" s="55"/>
    </row>
    <row r="22" spans="1:11" x14ac:dyDescent="0.25">
      <c r="A22" s="3" t="s">
        <v>9</v>
      </c>
      <c r="B22" s="4"/>
      <c r="C22" s="4"/>
      <c r="D22" s="4"/>
      <c r="E22" s="4"/>
      <c r="F22" s="4"/>
      <c r="G22" s="69"/>
      <c r="H22" s="69"/>
      <c r="I22" s="69"/>
      <c r="J22" s="69"/>
      <c r="K22" s="69"/>
    </row>
    <row r="23" spans="1:11" x14ac:dyDescent="0.25">
      <c r="A23" s="3" t="s">
        <v>10</v>
      </c>
      <c r="B23" s="4"/>
      <c r="C23" s="4"/>
      <c r="D23" s="4"/>
      <c r="E23" s="4"/>
      <c r="F23" s="4"/>
      <c r="G23" s="69"/>
      <c r="H23" s="69"/>
      <c r="I23" s="69"/>
      <c r="J23" s="69"/>
      <c r="K23" s="69"/>
    </row>
    <row r="24" spans="1:11" x14ac:dyDescent="0.25">
      <c r="A24" s="3" t="s">
        <v>11</v>
      </c>
      <c r="B24" s="4"/>
      <c r="C24" s="4"/>
      <c r="D24" s="4"/>
      <c r="E24" s="4"/>
      <c r="F24" s="4"/>
      <c r="G24" s="69"/>
      <c r="H24" s="69"/>
      <c r="I24" s="69"/>
      <c r="J24" s="69"/>
      <c r="K24" s="69"/>
    </row>
    <row r="25" spans="1:11" x14ac:dyDescent="0.25">
      <c r="A25" s="17"/>
      <c r="B25" s="6" t="s">
        <v>12</v>
      </c>
      <c r="C25" s="4"/>
      <c r="D25" s="2">
        <v>0</v>
      </c>
      <c r="E25" s="2">
        <v>0</v>
      </c>
      <c r="F25" s="2">
        <v>0</v>
      </c>
      <c r="G25" s="65" t="s">
        <v>110</v>
      </c>
      <c r="H25" s="65"/>
      <c r="I25" s="65"/>
      <c r="J25" s="65"/>
      <c r="K25" s="65"/>
    </row>
  </sheetData>
  <mergeCells count="26">
    <mergeCell ref="A2:K2"/>
    <mergeCell ref="B4:K4"/>
    <mergeCell ref="B12:K12"/>
    <mergeCell ref="B20:K20"/>
    <mergeCell ref="F5:F6"/>
    <mergeCell ref="F13:F14"/>
    <mergeCell ref="G13:K14"/>
    <mergeCell ref="G15:K15"/>
    <mergeCell ref="G16:K16"/>
    <mergeCell ref="G17:K17"/>
    <mergeCell ref="G18:K18"/>
    <mergeCell ref="A13:A14"/>
    <mergeCell ref="B13:B14"/>
    <mergeCell ref="C13:C14"/>
    <mergeCell ref="E13:E14"/>
    <mergeCell ref="A5:A6"/>
    <mergeCell ref="G21:K21"/>
    <mergeCell ref="G22:K22"/>
    <mergeCell ref="G23:K23"/>
    <mergeCell ref="G24:K24"/>
    <mergeCell ref="G25:K25"/>
    <mergeCell ref="B5:B6"/>
    <mergeCell ref="C5:C6"/>
    <mergeCell ref="E5:E6"/>
    <mergeCell ref="G5:H5"/>
    <mergeCell ref="I5:K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4" sqref="D4:E4"/>
    </sheetView>
  </sheetViews>
  <sheetFormatPr defaultRowHeight="15.75" x14ac:dyDescent="0.25"/>
  <cols>
    <col min="1" max="1" width="9.140625" style="1"/>
    <col min="2" max="2" width="24.42578125" style="1" customWidth="1"/>
    <col min="3" max="3" width="15.85546875" style="1" customWidth="1"/>
    <col min="4" max="4" width="12.140625" style="1" customWidth="1"/>
    <col min="5" max="5" width="11.5703125" style="1" customWidth="1"/>
    <col min="6" max="6" width="15.42578125" style="1" customWidth="1"/>
    <col min="7" max="7" width="19.5703125" style="1" customWidth="1"/>
    <col min="8" max="8" width="15.5703125" style="1" customWidth="1"/>
    <col min="9" max="9" width="14" style="1" customWidth="1"/>
    <col min="10" max="10" width="13.7109375" style="1" customWidth="1"/>
    <col min="11" max="16384" width="9.140625" style="1"/>
  </cols>
  <sheetData>
    <row r="1" spans="1:10" x14ac:dyDescent="0.25">
      <c r="J1" s="1" t="s">
        <v>154</v>
      </c>
    </row>
    <row r="2" spans="1:10" ht="89.25" customHeight="1" x14ac:dyDescent="0.25">
      <c r="A2" s="70" t="s">
        <v>140</v>
      </c>
      <c r="B2" s="70"/>
      <c r="C2" s="70"/>
      <c r="D2" s="70"/>
      <c r="E2" s="70"/>
      <c r="F2" s="70"/>
      <c r="G2" s="70"/>
      <c r="H2" s="70"/>
      <c r="I2" s="70"/>
      <c r="J2" s="70"/>
    </row>
    <row r="4" spans="1:10" ht="81.75" customHeight="1" x14ac:dyDescent="0.25">
      <c r="A4" s="73" t="s">
        <v>119</v>
      </c>
      <c r="B4" s="73" t="s">
        <v>120</v>
      </c>
      <c r="C4" s="73" t="s">
        <v>121</v>
      </c>
      <c r="D4" s="73" t="s">
        <v>122</v>
      </c>
      <c r="E4" s="73"/>
      <c r="F4" s="73" t="s">
        <v>123</v>
      </c>
      <c r="G4" s="73" t="s">
        <v>124</v>
      </c>
      <c r="H4" s="77" t="s">
        <v>138</v>
      </c>
      <c r="I4" s="73" t="s">
        <v>139</v>
      </c>
      <c r="J4" s="73" t="s">
        <v>125</v>
      </c>
    </row>
    <row r="5" spans="1:10" x14ac:dyDescent="0.25">
      <c r="A5" s="73"/>
      <c r="B5" s="73"/>
      <c r="C5" s="73"/>
      <c r="D5" s="8" t="s">
        <v>126</v>
      </c>
      <c r="E5" s="8" t="s">
        <v>127</v>
      </c>
      <c r="F5" s="73"/>
      <c r="G5" s="73"/>
      <c r="H5" s="78"/>
      <c r="I5" s="73"/>
      <c r="J5" s="73"/>
    </row>
    <row r="6" spans="1:10" x14ac:dyDescent="0.25">
      <c r="A6" s="9" t="s">
        <v>9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9" t="s">
        <v>10</v>
      </c>
      <c r="B7" s="5"/>
      <c r="C7" s="9" t="s">
        <v>110</v>
      </c>
      <c r="D7" s="5"/>
      <c r="E7" s="5"/>
      <c r="F7" s="5"/>
      <c r="G7" s="5"/>
      <c r="H7" s="5"/>
      <c r="I7" s="5"/>
      <c r="J7" s="5"/>
    </row>
    <row r="8" spans="1:10" x14ac:dyDescent="0.25">
      <c r="A8" s="9" t="s">
        <v>11</v>
      </c>
      <c r="B8" s="5"/>
      <c r="C8" s="9" t="s">
        <v>110</v>
      </c>
      <c r="D8" s="5"/>
      <c r="E8" s="5"/>
      <c r="F8" s="5"/>
      <c r="G8" s="5"/>
      <c r="H8" s="5"/>
      <c r="I8" s="5"/>
      <c r="J8" s="5"/>
    </row>
    <row r="9" spans="1:10" x14ac:dyDescent="0.25">
      <c r="A9" s="9" t="s">
        <v>23</v>
      </c>
      <c r="B9" s="5"/>
      <c r="C9" s="9" t="s">
        <v>110</v>
      </c>
      <c r="D9" s="5"/>
      <c r="E9" s="5"/>
      <c r="F9" s="5"/>
      <c r="G9" s="5"/>
      <c r="H9" s="5"/>
      <c r="I9" s="5"/>
      <c r="J9" s="5"/>
    </row>
    <row r="10" spans="1:10" x14ac:dyDescent="0.25">
      <c r="A10" s="9" t="s">
        <v>43</v>
      </c>
      <c r="B10" s="5"/>
      <c r="C10" s="9" t="s">
        <v>110</v>
      </c>
      <c r="D10" s="5"/>
      <c r="E10" s="5"/>
      <c r="F10" s="5"/>
      <c r="G10" s="5"/>
      <c r="H10" s="5"/>
      <c r="I10" s="5"/>
      <c r="J10" s="5"/>
    </row>
    <row r="12" spans="1:10" ht="39" customHeight="1" x14ac:dyDescent="0.25">
      <c r="A12" s="75" t="s">
        <v>128</v>
      </c>
      <c r="B12" s="75"/>
      <c r="C12" s="75"/>
      <c r="D12" s="75"/>
      <c r="E12" s="75"/>
      <c r="F12" s="75"/>
      <c r="G12" s="75"/>
      <c r="H12" s="75"/>
      <c r="I12" s="75"/>
      <c r="J12" s="75"/>
    </row>
  </sheetData>
  <mergeCells count="11">
    <mergeCell ref="J4:J5"/>
    <mergeCell ref="A12:J12"/>
    <mergeCell ref="A2:J2"/>
    <mergeCell ref="I4:I5"/>
    <mergeCell ref="H4:H5"/>
    <mergeCell ref="A4:A5"/>
    <mergeCell ref="B4:B5"/>
    <mergeCell ref="C4:C5"/>
    <mergeCell ref="D4:E4"/>
    <mergeCell ref="F4:F5"/>
    <mergeCell ref="G4:G5"/>
  </mergeCells>
  <hyperlinks>
    <hyperlink ref="G4" r:id="rId1" display="javascript:scrollText(5421981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8"/>
  <sheetViews>
    <sheetView zoomScale="85" zoomScaleNormal="85" workbookViewId="0">
      <pane xSplit="3" ySplit="5" topLeftCell="D45" activePane="bottomRight" state="frozen"/>
      <selection pane="topRight" activeCell="D1" sqref="D1"/>
      <selection pane="bottomLeft" activeCell="A6" sqref="A6"/>
      <selection pane="bottomRight" activeCell="B60" sqref="B60"/>
    </sheetView>
  </sheetViews>
  <sheetFormatPr defaultRowHeight="15.75" x14ac:dyDescent="0.25"/>
  <cols>
    <col min="1" max="1" width="9.7109375" style="39" customWidth="1"/>
    <col min="2" max="2" width="41.7109375" style="39" customWidth="1"/>
    <col min="3" max="3" width="37.85546875" style="39" customWidth="1"/>
    <col min="4" max="4" width="14" style="39" customWidth="1"/>
    <col min="5" max="5" width="16" style="39" customWidth="1"/>
    <col min="6" max="6" width="31.28515625" style="39" customWidth="1"/>
    <col min="7" max="7" width="14.7109375" style="39" customWidth="1"/>
    <col min="8" max="8" width="15.7109375" style="39" customWidth="1"/>
    <col min="9" max="9" width="17.7109375" style="39" customWidth="1"/>
    <col min="10" max="10" width="23.7109375" style="39" customWidth="1"/>
    <col min="11" max="13" width="9.140625" style="39"/>
    <col min="14" max="14" width="9.140625" style="39" customWidth="1"/>
    <col min="15" max="256" width="9.140625" style="39"/>
    <col min="257" max="257" width="9.7109375" style="39" customWidth="1"/>
    <col min="258" max="258" width="41.7109375" style="39" customWidth="1"/>
    <col min="259" max="259" width="37.85546875" style="39" customWidth="1"/>
    <col min="260" max="260" width="14" style="39" customWidth="1"/>
    <col min="261" max="261" width="16" style="39" customWidth="1"/>
    <col min="262" max="262" width="31.28515625" style="39" customWidth="1"/>
    <col min="263" max="263" width="14.7109375" style="39" customWidth="1"/>
    <col min="264" max="264" width="15.7109375" style="39" customWidth="1"/>
    <col min="265" max="265" width="17.140625" style="39" customWidth="1"/>
    <col min="266" max="266" width="23.7109375" style="39" customWidth="1"/>
    <col min="267" max="269" width="9.140625" style="39"/>
    <col min="270" max="270" width="9.140625" style="39" customWidth="1"/>
    <col min="271" max="512" width="9.140625" style="39"/>
    <col min="513" max="513" width="9.7109375" style="39" customWidth="1"/>
    <col min="514" max="514" width="41.7109375" style="39" customWidth="1"/>
    <col min="515" max="515" width="37.85546875" style="39" customWidth="1"/>
    <col min="516" max="516" width="14" style="39" customWidth="1"/>
    <col min="517" max="517" width="16" style="39" customWidth="1"/>
    <col min="518" max="518" width="31.28515625" style="39" customWidth="1"/>
    <col min="519" max="519" width="14.7109375" style="39" customWidth="1"/>
    <col min="520" max="520" width="15.7109375" style="39" customWidth="1"/>
    <col min="521" max="521" width="17.140625" style="39" customWidth="1"/>
    <col min="522" max="522" width="23.7109375" style="39" customWidth="1"/>
    <col min="523" max="525" width="9.140625" style="39"/>
    <col min="526" max="526" width="9.140625" style="39" customWidth="1"/>
    <col min="527" max="768" width="9.140625" style="39"/>
    <col min="769" max="769" width="9.7109375" style="39" customWidth="1"/>
    <col min="770" max="770" width="41.7109375" style="39" customWidth="1"/>
    <col min="771" max="771" width="37.85546875" style="39" customWidth="1"/>
    <col min="772" max="772" width="14" style="39" customWidth="1"/>
    <col min="773" max="773" width="16" style="39" customWidth="1"/>
    <col min="774" max="774" width="31.28515625" style="39" customWidth="1"/>
    <col min="775" max="775" width="14.7109375" style="39" customWidth="1"/>
    <col min="776" max="776" width="15.7109375" style="39" customWidth="1"/>
    <col min="777" max="777" width="17.140625" style="39" customWidth="1"/>
    <col min="778" max="778" width="23.7109375" style="39" customWidth="1"/>
    <col min="779" max="781" width="9.140625" style="39"/>
    <col min="782" max="782" width="9.140625" style="39" customWidth="1"/>
    <col min="783" max="1024" width="9.140625" style="39"/>
    <col min="1025" max="1025" width="9.7109375" style="39" customWidth="1"/>
    <col min="1026" max="1026" width="41.7109375" style="39" customWidth="1"/>
    <col min="1027" max="1027" width="37.85546875" style="39" customWidth="1"/>
    <col min="1028" max="1028" width="14" style="39" customWidth="1"/>
    <col min="1029" max="1029" width="16" style="39" customWidth="1"/>
    <col min="1030" max="1030" width="31.28515625" style="39" customWidth="1"/>
    <col min="1031" max="1031" width="14.7109375" style="39" customWidth="1"/>
    <col min="1032" max="1032" width="15.7109375" style="39" customWidth="1"/>
    <col min="1033" max="1033" width="17.140625" style="39" customWidth="1"/>
    <col min="1034" max="1034" width="23.7109375" style="39" customWidth="1"/>
    <col min="1035" max="1037" width="9.140625" style="39"/>
    <col min="1038" max="1038" width="9.140625" style="39" customWidth="1"/>
    <col min="1039" max="1280" width="9.140625" style="39"/>
    <col min="1281" max="1281" width="9.7109375" style="39" customWidth="1"/>
    <col min="1282" max="1282" width="41.7109375" style="39" customWidth="1"/>
    <col min="1283" max="1283" width="37.85546875" style="39" customWidth="1"/>
    <col min="1284" max="1284" width="14" style="39" customWidth="1"/>
    <col min="1285" max="1285" width="16" style="39" customWidth="1"/>
    <col min="1286" max="1286" width="31.28515625" style="39" customWidth="1"/>
    <col min="1287" max="1287" width="14.7109375" style="39" customWidth="1"/>
    <col min="1288" max="1288" width="15.7109375" style="39" customWidth="1"/>
    <col min="1289" max="1289" width="17.140625" style="39" customWidth="1"/>
    <col min="1290" max="1290" width="23.7109375" style="39" customWidth="1"/>
    <col min="1291" max="1293" width="9.140625" style="39"/>
    <col min="1294" max="1294" width="9.140625" style="39" customWidth="1"/>
    <col min="1295" max="1536" width="9.140625" style="39"/>
    <col min="1537" max="1537" width="9.7109375" style="39" customWidth="1"/>
    <col min="1538" max="1538" width="41.7109375" style="39" customWidth="1"/>
    <col min="1539" max="1539" width="37.85546875" style="39" customWidth="1"/>
    <col min="1540" max="1540" width="14" style="39" customWidth="1"/>
    <col min="1541" max="1541" width="16" style="39" customWidth="1"/>
    <col min="1542" max="1542" width="31.28515625" style="39" customWidth="1"/>
    <col min="1543" max="1543" width="14.7109375" style="39" customWidth="1"/>
    <col min="1544" max="1544" width="15.7109375" style="39" customWidth="1"/>
    <col min="1545" max="1545" width="17.140625" style="39" customWidth="1"/>
    <col min="1546" max="1546" width="23.7109375" style="39" customWidth="1"/>
    <col min="1547" max="1549" width="9.140625" style="39"/>
    <col min="1550" max="1550" width="9.140625" style="39" customWidth="1"/>
    <col min="1551" max="1792" width="9.140625" style="39"/>
    <col min="1793" max="1793" width="9.7109375" style="39" customWidth="1"/>
    <col min="1794" max="1794" width="41.7109375" style="39" customWidth="1"/>
    <col min="1795" max="1795" width="37.85546875" style="39" customWidth="1"/>
    <col min="1796" max="1796" width="14" style="39" customWidth="1"/>
    <col min="1797" max="1797" width="16" style="39" customWidth="1"/>
    <col min="1798" max="1798" width="31.28515625" style="39" customWidth="1"/>
    <col min="1799" max="1799" width="14.7109375" style="39" customWidth="1"/>
    <col min="1800" max="1800" width="15.7109375" style="39" customWidth="1"/>
    <col min="1801" max="1801" width="17.140625" style="39" customWidth="1"/>
    <col min="1802" max="1802" width="23.7109375" style="39" customWidth="1"/>
    <col min="1803" max="1805" width="9.140625" style="39"/>
    <col min="1806" max="1806" width="9.140625" style="39" customWidth="1"/>
    <col min="1807" max="2048" width="9.140625" style="39"/>
    <col min="2049" max="2049" width="9.7109375" style="39" customWidth="1"/>
    <col min="2050" max="2050" width="41.7109375" style="39" customWidth="1"/>
    <col min="2051" max="2051" width="37.85546875" style="39" customWidth="1"/>
    <col min="2052" max="2052" width="14" style="39" customWidth="1"/>
    <col min="2053" max="2053" width="16" style="39" customWidth="1"/>
    <col min="2054" max="2054" width="31.28515625" style="39" customWidth="1"/>
    <col min="2055" max="2055" width="14.7109375" style="39" customWidth="1"/>
    <col min="2056" max="2056" width="15.7109375" style="39" customWidth="1"/>
    <col min="2057" max="2057" width="17.140625" style="39" customWidth="1"/>
    <col min="2058" max="2058" width="23.7109375" style="39" customWidth="1"/>
    <col min="2059" max="2061" width="9.140625" style="39"/>
    <col min="2062" max="2062" width="9.140625" style="39" customWidth="1"/>
    <col min="2063" max="2304" width="9.140625" style="39"/>
    <col min="2305" max="2305" width="9.7109375" style="39" customWidth="1"/>
    <col min="2306" max="2306" width="41.7109375" style="39" customWidth="1"/>
    <col min="2307" max="2307" width="37.85546875" style="39" customWidth="1"/>
    <col min="2308" max="2308" width="14" style="39" customWidth="1"/>
    <col min="2309" max="2309" width="16" style="39" customWidth="1"/>
    <col min="2310" max="2310" width="31.28515625" style="39" customWidth="1"/>
    <col min="2311" max="2311" width="14.7109375" style="39" customWidth="1"/>
    <col min="2312" max="2312" width="15.7109375" style="39" customWidth="1"/>
    <col min="2313" max="2313" width="17.140625" style="39" customWidth="1"/>
    <col min="2314" max="2314" width="23.7109375" style="39" customWidth="1"/>
    <col min="2315" max="2317" width="9.140625" style="39"/>
    <col min="2318" max="2318" width="9.140625" style="39" customWidth="1"/>
    <col min="2319" max="2560" width="9.140625" style="39"/>
    <col min="2561" max="2561" width="9.7109375" style="39" customWidth="1"/>
    <col min="2562" max="2562" width="41.7109375" style="39" customWidth="1"/>
    <col min="2563" max="2563" width="37.85546875" style="39" customWidth="1"/>
    <col min="2564" max="2564" width="14" style="39" customWidth="1"/>
    <col min="2565" max="2565" width="16" style="39" customWidth="1"/>
    <col min="2566" max="2566" width="31.28515625" style="39" customWidth="1"/>
    <col min="2567" max="2567" width="14.7109375" style="39" customWidth="1"/>
    <col min="2568" max="2568" width="15.7109375" style="39" customWidth="1"/>
    <col min="2569" max="2569" width="17.140625" style="39" customWidth="1"/>
    <col min="2570" max="2570" width="23.7109375" style="39" customWidth="1"/>
    <col min="2571" max="2573" width="9.140625" style="39"/>
    <col min="2574" max="2574" width="9.140625" style="39" customWidth="1"/>
    <col min="2575" max="2816" width="9.140625" style="39"/>
    <col min="2817" max="2817" width="9.7109375" style="39" customWidth="1"/>
    <col min="2818" max="2818" width="41.7109375" style="39" customWidth="1"/>
    <col min="2819" max="2819" width="37.85546875" style="39" customWidth="1"/>
    <col min="2820" max="2820" width="14" style="39" customWidth="1"/>
    <col min="2821" max="2821" width="16" style="39" customWidth="1"/>
    <col min="2822" max="2822" width="31.28515625" style="39" customWidth="1"/>
    <col min="2823" max="2823" width="14.7109375" style="39" customWidth="1"/>
    <col min="2824" max="2824" width="15.7109375" style="39" customWidth="1"/>
    <col min="2825" max="2825" width="17.140625" style="39" customWidth="1"/>
    <col min="2826" max="2826" width="23.7109375" style="39" customWidth="1"/>
    <col min="2827" max="2829" width="9.140625" style="39"/>
    <col min="2830" max="2830" width="9.140625" style="39" customWidth="1"/>
    <col min="2831" max="3072" width="9.140625" style="39"/>
    <col min="3073" max="3073" width="9.7109375" style="39" customWidth="1"/>
    <col min="3074" max="3074" width="41.7109375" style="39" customWidth="1"/>
    <col min="3075" max="3075" width="37.85546875" style="39" customWidth="1"/>
    <col min="3076" max="3076" width="14" style="39" customWidth="1"/>
    <col min="3077" max="3077" width="16" style="39" customWidth="1"/>
    <col min="3078" max="3078" width="31.28515625" style="39" customWidth="1"/>
    <col min="3079" max="3079" width="14.7109375" style="39" customWidth="1"/>
    <col min="3080" max="3080" width="15.7109375" style="39" customWidth="1"/>
    <col min="3081" max="3081" width="17.140625" style="39" customWidth="1"/>
    <col min="3082" max="3082" width="23.7109375" style="39" customWidth="1"/>
    <col min="3083" max="3085" width="9.140625" style="39"/>
    <col min="3086" max="3086" width="9.140625" style="39" customWidth="1"/>
    <col min="3087" max="3328" width="9.140625" style="39"/>
    <col min="3329" max="3329" width="9.7109375" style="39" customWidth="1"/>
    <col min="3330" max="3330" width="41.7109375" style="39" customWidth="1"/>
    <col min="3331" max="3331" width="37.85546875" style="39" customWidth="1"/>
    <col min="3332" max="3332" width="14" style="39" customWidth="1"/>
    <col min="3333" max="3333" width="16" style="39" customWidth="1"/>
    <col min="3334" max="3334" width="31.28515625" style="39" customWidth="1"/>
    <col min="3335" max="3335" width="14.7109375" style="39" customWidth="1"/>
    <col min="3336" max="3336" width="15.7109375" style="39" customWidth="1"/>
    <col min="3337" max="3337" width="17.140625" style="39" customWidth="1"/>
    <col min="3338" max="3338" width="23.7109375" style="39" customWidth="1"/>
    <col min="3339" max="3341" width="9.140625" style="39"/>
    <col min="3342" max="3342" width="9.140625" style="39" customWidth="1"/>
    <col min="3343" max="3584" width="9.140625" style="39"/>
    <col min="3585" max="3585" width="9.7109375" style="39" customWidth="1"/>
    <col min="3586" max="3586" width="41.7109375" style="39" customWidth="1"/>
    <col min="3587" max="3587" width="37.85546875" style="39" customWidth="1"/>
    <col min="3588" max="3588" width="14" style="39" customWidth="1"/>
    <col min="3589" max="3589" width="16" style="39" customWidth="1"/>
    <col min="3590" max="3590" width="31.28515625" style="39" customWidth="1"/>
    <col min="3591" max="3591" width="14.7109375" style="39" customWidth="1"/>
    <col min="3592" max="3592" width="15.7109375" style="39" customWidth="1"/>
    <col min="3593" max="3593" width="17.140625" style="39" customWidth="1"/>
    <col min="3594" max="3594" width="23.7109375" style="39" customWidth="1"/>
    <col min="3595" max="3597" width="9.140625" style="39"/>
    <col min="3598" max="3598" width="9.140625" style="39" customWidth="1"/>
    <col min="3599" max="3840" width="9.140625" style="39"/>
    <col min="3841" max="3841" width="9.7109375" style="39" customWidth="1"/>
    <col min="3842" max="3842" width="41.7109375" style="39" customWidth="1"/>
    <col min="3843" max="3843" width="37.85546875" style="39" customWidth="1"/>
    <col min="3844" max="3844" width="14" style="39" customWidth="1"/>
    <col min="3845" max="3845" width="16" style="39" customWidth="1"/>
    <col min="3846" max="3846" width="31.28515625" style="39" customWidth="1"/>
    <col min="3847" max="3847" width="14.7109375" style="39" customWidth="1"/>
    <col min="3848" max="3848" width="15.7109375" style="39" customWidth="1"/>
    <col min="3849" max="3849" width="17.140625" style="39" customWidth="1"/>
    <col min="3850" max="3850" width="23.7109375" style="39" customWidth="1"/>
    <col min="3851" max="3853" width="9.140625" style="39"/>
    <col min="3854" max="3854" width="9.140625" style="39" customWidth="1"/>
    <col min="3855" max="4096" width="9.140625" style="39"/>
    <col min="4097" max="4097" width="9.7109375" style="39" customWidth="1"/>
    <col min="4098" max="4098" width="41.7109375" style="39" customWidth="1"/>
    <col min="4099" max="4099" width="37.85546875" style="39" customWidth="1"/>
    <col min="4100" max="4100" width="14" style="39" customWidth="1"/>
    <col min="4101" max="4101" width="16" style="39" customWidth="1"/>
    <col min="4102" max="4102" width="31.28515625" style="39" customWidth="1"/>
    <col min="4103" max="4103" width="14.7109375" style="39" customWidth="1"/>
    <col min="4104" max="4104" width="15.7109375" style="39" customWidth="1"/>
    <col min="4105" max="4105" width="17.140625" style="39" customWidth="1"/>
    <col min="4106" max="4106" width="23.7109375" style="39" customWidth="1"/>
    <col min="4107" max="4109" width="9.140625" style="39"/>
    <col min="4110" max="4110" width="9.140625" style="39" customWidth="1"/>
    <col min="4111" max="4352" width="9.140625" style="39"/>
    <col min="4353" max="4353" width="9.7109375" style="39" customWidth="1"/>
    <col min="4354" max="4354" width="41.7109375" style="39" customWidth="1"/>
    <col min="4355" max="4355" width="37.85546875" style="39" customWidth="1"/>
    <col min="4356" max="4356" width="14" style="39" customWidth="1"/>
    <col min="4357" max="4357" width="16" style="39" customWidth="1"/>
    <col min="4358" max="4358" width="31.28515625" style="39" customWidth="1"/>
    <col min="4359" max="4359" width="14.7109375" style="39" customWidth="1"/>
    <col min="4360" max="4360" width="15.7109375" style="39" customWidth="1"/>
    <col min="4361" max="4361" width="17.140625" style="39" customWidth="1"/>
    <col min="4362" max="4362" width="23.7109375" style="39" customWidth="1"/>
    <col min="4363" max="4365" width="9.140625" style="39"/>
    <col min="4366" max="4366" width="9.140625" style="39" customWidth="1"/>
    <col min="4367" max="4608" width="9.140625" style="39"/>
    <col min="4609" max="4609" width="9.7109375" style="39" customWidth="1"/>
    <col min="4610" max="4610" width="41.7109375" style="39" customWidth="1"/>
    <col min="4611" max="4611" width="37.85546875" style="39" customWidth="1"/>
    <col min="4612" max="4612" width="14" style="39" customWidth="1"/>
    <col min="4613" max="4613" width="16" style="39" customWidth="1"/>
    <col min="4614" max="4614" width="31.28515625" style="39" customWidth="1"/>
    <col min="4615" max="4615" width="14.7109375" style="39" customWidth="1"/>
    <col min="4616" max="4616" width="15.7109375" style="39" customWidth="1"/>
    <col min="4617" max="4617" width="17.140625" style="39" customWidth="1"/>
    <col min="4618" max="4618" width="23.7109375" style="39" customWidth="1"/>
    <col min="4619" max="4621" width="9.140625" style="39"/>
    <col min="4622" max="4622" width="9.140625" style="39" customWidth="1"/>
    <col min="4623" max="4864" width="9.140625" style="39"/>
    <col min="4865" max="4865" width="9.7109375" style="39" customWidth="1"/>
    <col min="4866" max="4866" width="41.7109375" style="39" customWidth="1"/>
    <col min="4867" max="4867" width="37.85546875" style="39" customWidth="1"/>
    <col min="4868" max="4868" width="14" style="39" customWidth="1"/>
    <col min="4869" max="4869" width="16" style="39" customWidth="1"/>
    <col min="4870" max="4870" width="31.28515625" style="39" customWidth="1"/>
    <col min="4871" max="4871" width="14.7109375" style="39" customWidth="1"/>
    <col min="4872" max="4872" width="15.7109375" style="39" customWidth="1"/>
    <col min="4873" max="4873" width="17.140625" style="39" customWidth="1"/>
    <col min="4874" max="4874" width="23.7109375" style="39" customWidth="1"/>
    <col min="4875" max="4877" width="9.140625" style="39"/>
    <col min="4878" max="4878" width="9.140625" style="39" customWidth="1"/>
    <col min="4879" max="5120" width="9.140625" style="39"/>
    <col min="5121" max="5121" width="9.7109375" style="39" customWidth="1"/>
    <col min="5122" max="5122" width="41.7109375" style="39" customWidth="1"/>
    <col min="5123" max="5123" width="37.85546875" style="39" customWidth="1"/>
    <col min="5124" max="5124" width="14" style="39" customWidth="1"/>
    <col min="5125" max="5125" width="16" style="39" customWidth="1"/>
    <col min="5126" max="5126" width="31.28515625" style="39" customWidth="1"/>
    <col min="5127" max="5127" width="14.7109375" style="39" customWidth="1"/>
    <col min="5128" max="5128" width="15.7109375" style="39" customWidth="1"/>
    <col min="5129" max="5129" width="17.140625" style="39" customWidth="1"/>
    <col min="5130" max="5130" width="23.7109375" style="39" customWidth="1"/>
    <col min="5131" max="5133" width="9.140625" style="39"/>
    <col min="5134" max="5134" width="9.140625" style="39" customWidth="1"/>
    <col min="5135" max="5376" width="9.140625" style="39"/>
    <col min="5377" max="5377" width="9.7109375" style="39" customWidth="1"/>
    <col min="5378" max="5378" width="41.7109375" style="39" customWidth="1"/>
    <col min="5379" max="5379" width="37.85546875" style="39" customWidth="1"/>
    <col min="5380" max="5380" width="14" style="39" customWidth="1"/>
    <col min="5381" max="5381" width="16" style="39" customWidth="1"/>
    <col min="5382" max="5382" width="31.28515625" style="39" customWidth="1"/>
    <col min="5383" max="5383" width="14.7109375" style="39" customWidth="1"/>
    <col min="5384" max="5384" width="15.7109375" style="39" customWidth="1"/>
    <col min="5385" max="5385" width="17.140625" style="39" customWidth="1"/>
    <col min="5386" max="5386" width="23.7109375" style="39" customWidth="1"/>
    <col min="5387" max="5389" width="9.140625" style="39"/>
    <col min="5390" max="5390" width="9.140625" style="39" customWidth="1"/>
    <col min="5391" max="5632" width="9.140625" style="39"/>
    <col min="5633" max="5633" width="9.7109375" style="39" customWidth="1"/>
    <col min="5634" max="5634" width="41.7109375" style="39" customWidth="1"/>
    <col min="5635" max="5635" width="37.85546875" style="39" customWidth="1"/>
    <col min="5636" max="5636" width="14" style="39" customWidth="1"/>
    <col min="5637" max="5637" width="16" style="39" customWidth="1"/>
    <col min="5638" max="5638" width="31.28515625" style="39" customWidth="1"/>
    <col min="5639" max="5639" width="14.7109375" style="39" customWidth="1"/>
    <col min="5640" max="5640" width="15.7109375" style="39" customWidth="1"/>
    <col min="5641" max="5641" width="17.140625" style="39" customWidth="1"/>
    <col min="5642" max="5642" width="23.7109375" style="39" customWidth="1"/>
    <col min="5643" max="5645" width="9.140625" style="39"/>
    <col min="5646" max="5646" width="9.140625" style="39" customWidth="1"/>
    <col min="5647" max="5888" width="9.140625" style="39"/>
    <col min="5889" max="5889" width="9.7109375" style="39" customWidth="1"/>
    <col min="5890" max="5890" width="41.7109375" style="39" customWidth="1"/>
    <col min="5891" max="5891" width="37.85546875" style="39" customWidth="1"/>
    <col min="5892" max="5892" width="14" style="39" customWidth="1"/>
    <col min="5893" max="5893" width="16" style="39" customWidth="1"/>
    <col min="5894" max="5894" width="31.28515625" style="39" customWidth="1"/>
    <col min="5895" max="5895" width="14.7109375" style="39" customWidth="1"/>
    <col min="5896" max="5896" width="15.7109375" style="39" customWidth="1"/>
    <col min="5897" max="5897" width="17.140625" style="39" customWidth="1"/>
    <col min="5898" max="5898" width="23.7109375" style="39" customWidth="1"/>
    <col min="5899" max="5901" width="9.140625" style="39"/>
    <col min="5902" max="5902" width="9.140625" style="39" customWidth="1"/>
    <col min="5903" max="6144" width="9.140625" style="39"/>
    <col min="6145" max="6145" width="9.7109375" style="39" customWidth="1"/>
    <col min="6146" max="6146" width="41.7109375" style="39" customWidth="1"/>
    <col min="6147" max="6147" width="37.85546875" style="39" customWidth="1"/>
    <col min="6148" max="6148" width="14" style="39" customWidth="1"/>
    <col min="6149" max="6149" width="16" style="39" customWidth="1"/>
    <col min="6150" max="6150" width="31.28515625" style="39" customWidth="1"/>
    <col min="6151" max="6151" width="14.7109375" style="39" customWidth="1"/>
    <col min="6152" max="6152" width="15.7109375" style="39" customWidth="1"/>
    <col min="6153" max="6153" width="17.140625" style="39" customWidth="1"/>
    <col min="6154" max="6154" width="23.7109375" style="39" customWidth="1"/>
    <col min="6155" max="6157" width="9.140625" style="39"/>
    <col min="6158" max="6158" width="9.140625" style="39" customWidth="1"/>
    <col min="6159" max="6400" width="9.140625" style="39"/>
    <col min="6401" max="6401" width="9.7109375" style="39" customWidth="1"/>
    <col min="6402" max="6402" width="41.7109375" style="39" customWidth="1"/>
    <col min="6403" max="6403" width="37.85546875" style="39" customWidth="1"/>
    <col min="6404" max="6404" width="14" style="39" customWidth="1"/>
    <col min="6405" max="6405" width="16" style="39" customWidth="1"/>
    <col min="6406" max="6406" width="31.28515625" style="39" customWidth="1"/>
    <col min="6407" max="6407" width="14.7109375" style="39" customWidth="1"/>
    <col min="6408" max="6408" width="15.7109375" style="39" customWidth="1"/>
    <col min="6409" max="6409" width="17.140625" style="39" customWidth="1"/>
    <col min="6410" max="6410" width="23.7109375" style="39" customWidth="1"/>
    <col min="6411" max="6413" width="9.140625" style="39"/>
    <col min="6414" max="6414" width="9.140625" style="39" customWidth="1"/>
    <col min="6415" max="6656" width="9.140625" style="39"/>
    <col min="6657" max="6657" width="9.7109375" style="39" customWidth="1"/>
    <col min="6658" max="6658" width="41.7109375" style="39" customWidth="1"/>
    <col min="6659" max="6659" width="37.85546875" style="39" customWidth="1"/>
    <col min="6660" max="6660" width="14" style="39" customWidth="1"/>
    <col min="6661" max="6661" width="16" style="39" customWidth="1"/>
    <col min="6662" max="6662" width="31.28515625" style="39" customWidth="1"/>
    <col min="6663" max="6663" width="14.7109375" style="39" customWidth="1"/>
    <col min="6664" max="6664" width="15.7109375" style="39" customWidth="1"/>
    <col min="6665" max="6665" width="17.140625" style="39" customWidth="1"/>
    <col min="6666" max="6666" width="23.7109375" style="39" customWidth="1"/>
    <col min="6667" max="6669" width="9.140625" style="39"/>
    <col min="6670" max="6670" width="9.140625" style="39" customWidth="1"/>
    <col min="6671" max="6912" width="9.140625" style="39"/>
    <col min="6913" max="6913" width="9.7109375" style="39" customWidth="1"/>
    <col min="6914" max="6914" width="41.7109375" style="39" customWidth="1"/>
    <col min="6915" max="6915" width="37.85546875" style="39" customWidth="1"/>
    <col min="6916" max="6916" width="14" style="39" customWidth="1"/>
    <col min="6917" max="6917" width="16" style="39" customWidth="1"/>
    <col min="6918" max="6918" width="31.28515625" style="39" customWidth="1"/>
    <col min="6919" max="6919" width="14.7109375" style="39" customWidth="1"/>
    <col min="6920" max="6920" width="15.7109375" style="39" customWidth="1"/>
    <col min="6921" max="6921" width="17.140625" style="39" customWidth="1"/>
    <col min="6922" max="6922" width="23.7109375" style="39" customWidth="1"/>
    <col min="6923" max="6925" width="9.140625" style="39"/>
    <col min="6926" max="6926" width="9.140625" style="39" customWidth="1"/>
    <col min="6927" max="7168" width="9.140625" style="39"/>
    <col min="7169" max="7169" width="9.7109375" style="39" customWidth="1"/>
    <col min="7170" max="7170" width="41.7109375" style="39" customWidth="1"/>
    <col min="7171" max="7171" width="37.85546875" style="39" customWidth="1"/>
    <col min="7172" max="7172" width="14" style="39" customWidth="1"/>
    <col min="7173" max="7173" width="16" style="39" customWidth="1"/>
    <col min="7174" max="7174" width="31.28515625" style="39" customWidth="1"/>
    <col min="7175" max="7175" width="14.7109375" style="39" customWidth="1"/>
    <col min="7176" max="7176" width="15.7109375" style="39" customWidth="1"/>
    <col min="7177" max="7177" width="17.140625" style="39" customWidth="1"/>
    <col min="7178" max="7178" width="23.7109375" style="39" customWidth="1"/>
    <col min="7179" max="7181" width="9.140625" style="39"/>
    <col min="7182" max="7182" width="9.140625" style="39" customWidth="1"/>
    <col min="7183" max="7424" width="9.140625" style="39"/>
    <col min="7425" max="7425" width="9.7109375" style="39" customWidth="1"/>
    <col min="7426" max="7426" width="41.7109375" style="39" customWidth="1"/>
    <col min="7427" max="7427" width="37.85546875" style="39" customWidth="1"/>
    <col min="7428" max="7428" width="14" style="39" customWidth="1"/>
    <col min="7429" max="7429" width="16" style="39" customWidth="1"/>
    <col min="7430" max="7430" width="31.28515625" style="39" customWidth="1"/>
    <col min="7431" max="7431" width="14.7109375" style="39" customWidth="1"/>
    <col min="7432" max="7432" width="15.7109375" style="39" customWidth="1"/>
    <col min="7433" max="7433" width="17.140625" style="39" customWidth="1"/>
    <col min="7434" max="7434" width="23.7109375" style="39" customWidth="1"/>
    <col min="7435" max="7437" width="9.140625" style="39"/>
    <col min="7438" max="7438" width="9.140625" style="39" customWidth="1"/>
    <col min="7439" max="7680" width="9.140625" style="39"/>
    <col min="7681" max="7681" width="9.7109375" style="39" customWidth="1"/>
    <col min="7682" max="7682" width="41.7109375" style="39" customWidth="1"/>
    <col min="7683" max="7683" width="37.85546875" style="39" customWidth="1"/>
    <col min="7684" max="7684" width="14" style="39" customWidth="1"/>
    <col min="7685" max="7685" width="16" style="39" customWidth="1"/>
    <col min="7686" max="7686" width="31.28515625" style="39" customWidth="1"/>
    <col min="7687" max="7687" width="14.7109375" style="39" customWidth="1"/>
    <col min="7688" max="7688" width="15.7109375" style="39" customWidth="1"/>
    <col min="7689" max="7689" width="17.140625" style="39" customWidth="1"/>
    <col min="7690" max="7690" width="23.7109375" style="39" customWidth="1"/>
    <col min="7691" max="7693" width="9.140625" style="39"/>
    <col min="7694" max="7694" width="9.140625" style="39" customWidth="1"/>
    <col min="7695" max="7936" width="9.140625" style="39"/>
    <col min="7937" max="7937" width="9.7109375" style="39" customWidth="1"/>
    <col min="7938" max="7938" width="41.7109375" style="39" customWidth="1"/>
    <col min="7939" max="7939" width="37.85546875" style="39" customWidth="1"/>
    <col min="7940" max="7940" width="14" style="39" customWidth="1"/>
    <col min="7941" max="7941" width="16" style="39" customWidth="1"/>
    <col min="7942" max="7942" width="31.28515625" style="39" customWidth="1"/>
    <col min="7943" max="7943" width="14.7109375" style="39" customWidth="1"/>
    <col min="7944" max="7944" width="15.7109375" style="39" customWidth="1"/>
    <col min="7945" max="7945" width="17.140625" style="39" customWidth="1"/>
    <col min="7946" max="7946" width="23.7109375" style="39" customWidth="1"/>
    <col min="7947" max="7949" width="9.140625" style="39"/>
    <col min="7950" max="7950" width="9.140625" style="39" customWidth="1"/>
    <col min="7951" max="8192" width="9.140625" style="39"/>
    <col min="8193" max="8193" width="9.7109375" style="39" customWidth="1"/>
    <col min="8194" max="8194" width="41.7109375" style="39" customWidth="1"/>
    <col min="8195" max="8195" width="37.85546875" style="39" customWidth="1"/>
    <col min="8196" max="8196" width="14" style="39" customWidth="1"/>
    <col min="8197" max="8197" width="16" style="39" customWidth="1"/>
    <col min="8198" max="8198" width="31.28515625" style="39" customWidth="1"/>
    <col min="8199" max="8199" width="14.7109375" style="39" customWidth="1"/>
    <col min="8200" max="8200" width="15.7109375" style="39" customWidth="1"/>
    <col min="8201" max="8201" width="17.140625" style="39" customWidth="1"/>
    <col min="8202" max="8202" width="23.7109375" style="39" customWidth="1"/>
    <col min="8203" max="8205" width="9.140625" style="39"/>
    <col min="8206" max="8206" width="9.140625" style="39" customWidth="1"/>
    <col min="8207" max="8448" width="9.140625" style="39"/>
    <col min="8449" max="8449" width="9.7109375" style="39" customWidth="1"/>
    <col min="8450" max="8450" width="41.7109375" style="39" customWidth="1"/>
    <col min="8451" max="8451" width="37.85546875" style="39" customWidth="1"/>
    <col min="8452" max="8452" width="14" style="39" customWidth="1"/>
    <col min="8453" max="8453" width="16" style="39" customWidth="1"/>
    <col min="8454" max="8454" width="31.28515625" style="39" customWidth="1"/>
    <col min="8455" max="8455" width="14.7109375" style="39" customWidth="1"/>
    <col min="8456" max="8456" width="15.7109375" style="39" customWidth="1"/>
    <col min="8457" max="8457" width="17.140625" style="39" customWidth="1"/>
    <col min="8458" max="8458" width="23.7109375" style="39" customWidth="1"/>
    <col min="8459" max="8461" width="9.140625" style="39"/>
    <col min="8462" max="8462" width="9.140625" style="39" customWidth="1"/>
    <col min="8463" max="8704" width="9.140625" style="39"/>
    <col min="8705" max="8705" width="9.7109375" style="39" customWidth="1"/>
    <col min="8706" max="8706" width="41.7109375" style="39" customWidth="1"/>
    <col min="8707" max="8707" width="37.85546875" style="39" customWidth="1"/>
    <col min="8708" max="8708" width="14" style="39" customWidth="1"/>
    <col min="8709" max="8709" width="16" style="39" customWidth="1"/>
    <col min="8710" max="8710" width="31.28515625" style="39" customWidth="1"/>
    <col min="8711" max="8711" width="14.7109375" style="39" customWidth="1"/>
    <col min="8712" max="8712" width="15.7109375" style="39" customWidth="1"/>
    <col min="8713" max="8713" width="17.140625" style="39" customWidth="1"/>
    <col min="8714" max="8714" width="23.7109375" style="39" customWidth="1"/>
    <col min="8715" max="8717" width="9.140625" style="39"/>
    <col min="8718" max="8718" width="9.140625" style="39" customWidth="1"/>
    <col min="8719" max="8960" width="9.140625" style="39"/>
    <col min="8961" max="8961" width="9.7109375" style="39" customWidth="1"/>
    <col min="8962" max="8962" width="41.7109375" style="39" customWidth="1"/>
    <col min="8963" max="8963" width="37.85546875" style="39" customWidth="1"/>
    <col min="8964" max="8964" width="14" style="39" customWidth="1"/>
    <col min="8965" max="8965" width="16" style="39" customWidth="1"/>
    <col min="8966" max="8966" width="31.28515625" style="39" customWidth="1"/>
    <col min="8967" max="8967" width="14.7109375" style="39" customWidth="1"/>
    <col min="8968" max="8968" width="15.7109375" style="39" customWidth="1"/>
    <col min="8969" max="8969" width="17.140625" style="39" customWidth="1"/>
    <col min="8970" max="8970" width="23.7109375" style="39" customWidth="1"/>
    <col min="8971" max="8973" width="9.140625" style="39"/>
    <col min="8974" max="8974" width="9.140625" style="39" customWidth="1"/>
    <col min="8975" max="9216" width="9.140625" style="39"/>
    <col min="9217" max="9217" width="9.7109375" style="39" customWidth="1"/>
    <col min="9218" max="9218" width="41.7109375" style="39" customWidth="1"/>
    <col min="9219" max="9219" width="37.85546875" style="39" customWidth="1"/>
    <col min="9220" max="9220" width="14" style="39" customWidth="1"/>
    <col min="9221" max="9221" width="16" style="39" customWidth="1"/>
    <col min="9222" max="9222" width="31.28515625" style="39" customWidth="1"/>
    <col min="9223" max="9223" width="14.7109375" style="39" customWidth="1"/>
    <col min="9224" max="9224" width="15.7109375" style="39" customWidth="1"/>
    <col min="9225" max="9225" width="17.140625" style="39" customWidth="1"/>
    <col min="9226" max="9226" width="23.7109375" style="39" customWidth="1"/>
    <col min="9227" max="9229" width="9.140625" style="39"/>
    <col min="9230" max="9230" width="9.140625" style="39" customWidth="1"/>
    <col min="9231" max="9472" width="9.140625" style="39"/>
    <col min="9473" max="9473" width="9.7109375" style="39" customWidth="1"/>
    <col min="9474" max="9474" width="41.7109375" style="39" customWidth="1"/>
    <col min="9475" max="9475" width="37.85546875" style="39" customWidth="1"/>
    <col min="9476" max="9476" width="14" style="39" customWidth="1"/>
    <col min="9477" max="9477" width="16" style="39" customWidth="1"/>
    <col min="9478" max="9478" width="31.28515625" style="39" customWidth="1"/>
    <col min="9479" max="9479" width="14.7109375" style="39" customWidth="1"/>
    <col min="9480" max="9480" width="15.7109375" style="39" customWidth="1"/>
    <col min="9481" max="9481" width="17.140625" style="39" customWidth="1"/>
    <col min="9482" max="9482" width="23.7109375" style="39" customWidth="1"/>
    <col min="9483" max="9485" width="9.140625" style="39"/>
    <col min="9486" max="9486" width="9.140625" style="39" customWidth="1"/>
    <col min="9487" max="9728" width="9.140625" style="39"/>
    <col min="9729" max="9729" width="9.7109375" style="39" customWidth="1"/>
    <col min="9730" max="9730" width="41.7109375" style="39" customWidth="1"/>
    <col min="9731" max="9731" width="37.85546875" style="39" customWidth="1"/>
    <col min="9732" max="9732" width="14" style="39" customWidth="1"/>
    <col min="9733" max="9733" width="16" style="39" customWidth="1"/>
    <col min="9734" max="9734" width="31.28515625" style="39" customWidth="1"/>
    <col min="9735" max="9735" width="14.7109375" style="39" customWidth="1"/>
    <col min="9736" max="9736" width="15.7109375" style="39" customWidth="1"/>
    <col min="9737" max="9737" width="17.140625" style="39" customWidth="1"/>
    <col min="9738" max="9738" width="23.7109375" style="39" customWidth="1"/>
    <col min="9739" max="9741" width="9.140625" style="39"/>
    <col min="9742" max="9742" width="9.140625" style="39" customWidth="1"/>
    <col min="9743" max="9984" width="9.140625" style="39"/>
    <col min="9985" max="9985" width="9.7109375" style="39" customWidth="1"/>
    <col min="9986" max="9986" width="41.7109375" style="39" customWidth="1"/>
    <col min="9987" max="9987" width="37.85546875" style="39" customWidth="1"/>
    <col min="9988" max="9988" width="14" style="39" customWidth="1"/>
    <col min="9989" max="9989" width="16" style="39" customWidth="1"/>
    <col min="9990" max="9990" width="31.28515625" style="39" customWidth="1"/>
    <col min="9991" max="9991" width="14.7109375" style="39" customWidth="1"/>
    <col min="9992" max="9992" width="15.7109375" style="39" customWidth="1"/>
    <col min="9993" max="9993" width="17.140625" style="39" customWidth="1"/>
    <col min="9994" max="9994" width="23.7109375" style="39" customWidth="1"/>
    <col min="9995" max="9997" width="9.140625" style="39"/>
    <col min="9998" max="9998" width="9.140625" style="39" customWidth="1"/>
    <col min="9999" max="10240" width="9.140625" style="39"/>
    <col min="10241" max="10241" width="9.7109375" style="39" customWidth="1"/>
    <col min="10242" max="10242" width="41.7109375" style="39" customWidth="1"/>
    <col min="10243" max="10243" width="37.85546875" style="39" customWidth="1"/>
    <col min="10244" max="10244" width="14" style="39" customWidth="1"/>
    <col min="10245" max="10245" width="16" style="39" customWidth="1"/>
    <col min="10246" max="10246" width="31.28515625" style="39" customWidth="1"/>
    <col min="10247" max="10247" width="14.7109375" style="39" customWidth="1"/>
    <col min="10248" max="10248" width="15.7109375" style="39" customWidth="1"/>
    <col min="10249" max="10249" width="17.140625" style="39" customWidth="1"/>
    <col min="10250" max="10250" width="23.7109375" style="39" customWidth="1"/>
    <col min="10251" max="10253" width="9.140625" style="39"/>
    <col min="10254" max="10254" width="9.140625" style="39" customWidth="1"/>
    <col min="10255" max="10496" width="9.140625" style="39"/>
    <col min="10497" max="10497" width="9.7109375" style="39" customWidth="1"/>
    <col min="10498" max="10498" width="41.7109375" style="39" customWidth="1"/>
    <col min="10499" max="10499" width="37.85546875" style="39" customWidth="1"/>
    <col min="10500" max="10500" width="14" style="39" customWidth="1"/>
    <col min="10501" max="10501" width="16" style="39" customWidth="1"/>
    <col min="10502" max="10502" width="31.28515625" style="39" customWidth="1"/>
    <col min="10503" max="10503" width="14.7109375" style="39" customWidth="1"/>
    <col min="10504" max="10504" width="15.7109375" style="39" customWidth="1"/>
    <col min="10505" max="10505" width="17.140625" style="39" customWidth="1"/>
    <col min="10506" max="10506" width="23.7109375" style="39" customWidth="1"/>
    <col min="10507" max="10509" width="9.140625" style="39"/>
    <col min="10510" max="10510" width="9.140625" style="39" customWidth="1"/>
    <col min="10511" max="10752" width="9.140625" style="39"/>
    <col min="10753" max="10753" width="9.7109375" style="39" customWidth="1"/>
    <col min="10754" max="10754" width="41.7109375" style="39" customWidth="1"/>
    <col min="10755" max="10755" width="37.85546875" style="39" customWidth="1"/>
    <col min="10756" max="10756" width="14" style="39" customWidth="1"/>
    <col min="10757" max="10757" width="16" style="39" customWidth="1"/>
    <col min="10758" max="10758" width="31.28515625" style="39" customWidth="1"/>
    <col min="10759" max="10759" width="14.7109375" style="39" customWidth="1"/>
    <col min="10760" max="10760" width="15.7109375" style="39" customWidth="1"/>
    <col min="10761" max="10761" width="17.140625" style="39" customWidth="1"/>
    <col min="10762" max="10762" width="23.7109375" style="39" customWidth="1"/>
    <col min="10763" max="10765" width="9.140625" style="39"/>
    <col min="10766" max="10766" width="9.140625" style="39" customWidth="1"/>
    <col min="10767" max="11008" width="9.140625" style="39"/>
    <col min="11009" max="11009" width="9.7109375" style="39" customWidth="1"/>
    <col min="11010" max="11010" width="41.7109375" style="39" customWidth="1"/>
    <col min="11011" max="11011" width="37.85546875" style="39" customWidth="1"/>
    <col min="11012" max="11012" width="14" style="39" customWidth="1"/>
    <col min="11013" max="11013" width="16" style="39" customWidth="1"/>
    <col min="11014" max="11014" width="31.28515625" style="39" customWidth="1"/>
    <col min="11015" max="11015" width="14.7109375" style="39" customWidth="1"/>
    <col min="11016" max="11016" width="15.7109375" style="39" customWidth="1"/>
    <col min="11017" max="11017" width="17.140625" style="39" customWidth="1"/>
    <col min="11018" max="11018" width="23.7109375" style="39" customWidth="1"/>
    <col min="11019" max="11021" width="9.140625" style="39"/>
    <col min="11022" max="11022" width="9.140625" style="39" customWidth="1"/>
    <col min="11023" max="11264" width="9.140625" style="39"/>
    <col min="11265" max="11265" width="9.7109375" style="39" customWidth="1"/>
    <col min="11266" max="11266" width="41.7109375" style="39" customWidth="1"/>
    <col min="11267" max="11267" width="37.85546875" style="39" customWidth="1"/>
    <col min="11268" max="11268" width="14" style="39" customWidth="1"/>
    <col min="11269" max="11269" width="16" style="39" customWidth="1"/>
    <col min="11270" max="11270" width="31.28515625" style="39" customWidth="1"/>
    <col min="11271" max="11271" width="14.7109375" style="39" customWidth="1"/>
    <col min="11272" max="11272" width="15.7109375" style="39" customWidth="1"/>
    <col min="11273" max="11273" width="17.140625" style="39" customWidth="1"/>
    <col min="11274" max="11274" width="23.7109375" style="39" customWidth="1"/>
    <col min="11275" max="11277" width="9.140625" style="39"/>
    <col min="11278" max="11278" width="9.140625" style="39" customWidth="1"/>
    <col min="11279" max="11520" width="9.140625" style="39"/>
    <col min="11521" max="11521" width="9.7109375" style="39" customWidth="1"/>
    <col min="11522" max="11522" width="41.7109375" style="39" customWidth="1"/>
    <col min="11523" max="11523" width="37.85546875" style="39" customWidth="1"/>
    <col min="11524" max="11524" width="14" style="39" customWidth="1"/>
    <col min="11525" max="11525" width="16" style="39" customWidth="1"/>
    <col min="11526" max="11526" width="31.28515625" style="39" customWidth="1"/>
    <col min="11527" max="11527" width="14.7109375" style="39" customWidth="1"/>
    <col min="11528" max="11528" width="15.7109375" style="39" customWidth="1"/>
    <col min="11529" max="11529" width="17.140625" style="39" customWidth="1"/>
    <col min="11530" max="11530" width="23.7109375" style="39" customWidth="1"/>
    <col min="11531" max="11533" width="9.140625" style="39"/>
    <col min="11534" max="11534" width="9.140625" style="39" customWidth="1"/>
    <col min="11535" max="11776" width="9.140625" style="39"/>
    <col min="11777" max="11777" width="9.7109375" style="39" customWidth="1"/>
    <col min="11778" max="11778" width="41.7109375" style="39" customWidth="1"/>
    <col min="11779" max="11779" width="37.85546875" style="39" customWidth="1"/>
    <col min="11780" max="11780" width="14" style="39" customWidth="1"/>
    <col min="11781" max="11781" width="16" style="39" customWidth="1"/>
    <col min="11782" max="11782" width="31.28515625" style="39" customWidth="1"/>
    <col min="11783" max="11783" width="14.7109375" style="39" customWidth="1"/>
    <col min="11784" max="11784" width="15.7109375" style="39" customWidth="1"/>
    <col min="11785" max="11785" width="17.140625" style="39" customWidth="1"/>
    <col min="11786" max="11786" width="23.7109375" style="39" customWidth="1"/>
    <col min="11787" max="11789" width="9.140625" style="39"/>
    <col min="11790" max="11790" width="9.140625" style="39" customWidth="1"/>
    <col min="11791" max="12032" width="9.140625" style="39"/>
    <col min="12033" max="12033" width="9.7109375" style="39" customWidth="1"/>
    <col min="12034" max="12034" width="41.7109375" style="39" customWidth="1"/>
    <col min="12035" max="12035" width="37.85546875" style="39" customWidth="1"/>
    <col min="12036" max="12036" width="14" style="39" customWidth="1"/>
    <col min="12037" max="12037" width="16" style="39" customWidth="1"/>
    <col min="12038" max="12038" width="31.28515625" style="39" customWidth="1"/>
    <col min="12039" max="12039" width="14.7109375" style="39" customWidth="1"/>
    <col min="12040" max="12040" width="15.7109375" style="39" customWidth="1"/>
    <col min="12041" max="12041" width="17.140625" style="39" customWidth="1"/>
    <col min="12042" max="12042" width="23.7109375" style="39" customWidth="1"/>
    <col min="12043" max="12045" width="9.140625" style="39"/>
    <col min="12046" max="12046" width="9.140625" style="39" customWidth="1"/>
    <col min="12047" max="12288" width="9.140625" style="39"/>
    <col min="12289" max="12289" width="9.7109375" style="39" customWidth="1"/>
    <col min="12290" max="12290" width="41.7109375" style="39" customWidth="1"/>
    <col min="12291" max="12291" width="37.85546875" style="39" customWidth="1"/>
    <col min="12292" max="12292" width="14" style="39" customWidth="1"/>
    <col min="12293" max="12293" width="16" style="39" customWidth="1"/>
    <col min="12294" max="12294" width="31.28515625" style="39" customWidth="1"/>
    <col min="12295" max="12295" width="14.7109375" style="39" customWidth="1"/>
    <col min="12296" max="12296" width="15.7109375" style="39" customWidth="1"/>
    <col min="12297" max="12297" width="17.140625" style="39" customWidth="1"/>
    <col min="12298" max="12298" width="23.7109375" style="39" customWidth="1"/>
    <col min="12299" max="12301" width="9.140625" style="39"/>
    <col min="12302" max="12302" width="9.140625" style="39" customWidth="1"/>
    <col min="12303" max="12544" width="9.140625" style="39"/>
    <col min="12545" max="12545" width="9.7109375" style="39" customWidth="1"/>
    <col min="12546" max="12546" width="41.7109375" style="39" customWidth="1"/>
    <col min="12547" max="12547" width="37.85546875" style="39" customWidth="1"/>
    <col min="12548" max="12548" width="14" style="39" customWidth="1"/>
    <col min="12549" max="12549" width="16" style="39" customWidth="1"/>
    <col min="12550" max="12550" width="31.28515625" style="39" customWidth="1"/>
    <col min="12551" max="12551" width="14.7109375" style="39" customWidth="1"/>
    <col min="12552" max="12552" width="15.7109375" style="39" customWidth="1"/>
    <col min="12553" max="12553" width="17.140625" style="39" customWidth="1"/>
    <col min="12554" max="12554" width="23.7109375" style="39" customWidth="1"/>
    <col min="12555" max="12557" width="9.140625" style="39"/>
    <col min="12558" max="12558" width="9.140625" style="39" customWidth="1"/>
    <col min="12559" max="12800" width="9.140625" style="39"/>
    <col min="12801" max="12801" width="9.7109375" style="39" customWidth="1"/>
    <col min="12802" max="12802" width="41.7109375" style="39" customWidth="1"/>
    <col min="12803" max="12803" width="37.85546875" style="39" customWidth="1"/>
    <col min="12804" max="12804" width="14" style="39" customWidth="1"/>
    <col min="12805" max="12805" width="16" style="39" customWidth="1"/>
    <col min="12806" max="12806" width="31.28515625" style="39" customWidth="1"/>
    <col min="12807" max="12807" width="14.7109375" style="39" customWidth="1"/>
    <col min="12808" max="12808" width="15.7109375" style="39" customWidth="1"/>
    <col min="12809" max="12809" width="17.140625" style="39" customWidth="1"/>
    <col min="12810" max="12810" width="23.7109375" style="39" customWidth="1"/>
    <col min="12811" max="12813" width="9.140625" style="39"/>
    <col min="12814" max="12814" width="9.140625" style="39" customWidth="1"/>
    <col min="12815" max="13056" width="9.140625" style="39"/>
    <col min="13057" max="13057" width="9.7109375" style="39" customWidth="1"/>
    <col min="13058" max="13058" width="41.7109375" style="39" customWidth="1"/>
    <col min="13059" max="13059" width="37.85546875" style="39" customWidth="1"/>
    <col min="13060" max="13060" width="14" style="39" customWidth="1"/>
    <col min="13061" max="13061" width="16" style="39" customWidth="1"/>
    <col min="13062" max="13062" width="31.28515625" style="39" customWidth="1"/>
    <col min="13063" max="13063" width="14.7109375" style="39" customWidth="1"/>
    <col min="13064" max="13064" width="15.7109375" style="39" customWidth="1"/>
    <col min="13065" max="13065" width="17.140625" style="39" customWidth="1"/>
    <col min="13066" max="13066" width="23.7109375" style="39" customWidth="1"/>
    <col min="13067" max="13069" width="9.140625" style="39"/>
    <col min="13070" max="13070" width="9.140625" style="39" customWidth="1"/>
    <col min="13071" max="13312" width="9.140625" style="39"/>
    <col min="13313" max="13313" width="9.7109375" style="39" customWidth="1"/>
    <col min="13314" max="13314" width="41.7109375" style="39" customWidth="1"/>
    <col min="13315" max="13315" width="37.85546875" style="39" customWidth="1"/>
    <col min="13316" max="13316" width="14" style="39" customWidth="1"/>
    <col min="13317" max="13317" width="16" style="39" customWidth="1"/>
    <col min="13318" max="13318" width="31.28515625" style="39" customWidth="1"/>
    <col min="13319" max="13319" width="14.7109375" style="39" customWidth="1"/>
    <col min="13320" max="13320" width="15.7109375" style="39" customWidth="1"/>
    <col min="13321" max="13321" width="17.140625" style="39" customWidth="1"/>
    <col min="13322" max="13322" width="23.7109375" style="39" customWidth="1"/>
    <col min="13323" max="13325" width="9.140625" style="39"/>
    <col min="13326" max="13326" width="9.140625" style="39" customWidth="1"/>
    <col min="13327" max="13568" width="9.140625" style="39"/>
    <col min="13569" max="13569" width="9.7109375" style="39" customWidth="1"/>
    <col min="13570" max="13570" width="41.7109375" style="39" customWidth="1"/>
    <col min="13571" max="13571" width="37.85546875" style="39" customWidth="1"/>
    <col min="13572" max="13572" width="14" style="39" customWidth="1"/>
    <col min="13573" max="13573" width="16" style="39" customWidth="1"/>
    <col min="13574" max="13574" width="31.28515625" style="39" customWidth="1"/>
    <col min="13575" max="13575" width="14.7109375" style="39" customWidth="1"/>
    <col min="13576" max="13576" width="15.7109375" style="39" customWidth="1"/>
    <col min="13577" max="13577" width="17.140625" style="39" customWidth="1"/>
    <col min="13578" max="13578" width="23.7109375" style="39" customWidth="1"/>
    <col min="13579" max="13581" width="9.140625" style="39"/>
    <col min="13582" max="13582" width="9.140625" style="39" customWidth="1"/>
    <col min="13583" max="13824" width="9.140625" style="39"/>
    <col min="13825" max="13825" width="9.7109375" style="39" customWidth="1"/>
    <col min="13826" max="13826" width="41.7109375" style="39" customWidth="1"/>
    <col min="13827" max="13827" width="37.85546875" style="39" customWidth="1"/>
    <col min="13828" max="13828" width="14" style="39" customWidth="1"/>
    <col min="13829" max="13829" width="16" style="39" customWidth="1"/>
    <col min="13830" max="13830" width="31.28515625" style="39" customWidth="1"/>
    <col min="13831" max="13831" width="14.7109375" style="39" customWidth="1"/>
    <col min="13832" max="13832" width="15.7109375" style="39" customWidth="1"/>
    <col min="13833" max="13833" width="17.140625" style="39" customWidth="1"/>
    <col min="13834" max="13834" width="23.7109375" style="39" customWidth="1"/>
    <col min="13835" max="13837" width="9.140625" style="39"/>
    <col min="13838" max="13838" width="9.140625" style="39" customWidth="1"/>
    <col min="13839" max="14080" width="9.140625" style="39"/>
    <col min="14081" max="14081" width="9.7109375" style="39" customWidth="1"/>
    <col min="14082" max="14082" width="41.7109375" style="39" customWidth="1"/>
    <col min="14083" max="14083" width="37.85546875" style="39" customWidth="1"/>
    <col min="14084" max="14084" width="14" style="39" customWidth="1"/>
    <col min="14085" max="14085" width="16" style="39" customWidth="1"/>
    <col min="14086" max="14086" width="31.28515625" style="39" customWidth="1"/>
    <col min="14087" max="14087" width="14.7109375" style="39" customWidth="1"/>
    <col min="14088" max="14088" width="15.7109375" style="39" customWidth="1"/>
    <col min="14089" max="14089" width="17.140625" style="39" customWidth="1"/>
    <col min="14090" max="14090" width="23.7109375" style="39" customWidth="1"/>
    <col min="14091" max="14093" width="9.140625" style="39"/>
    <col min="14094" max="14094" width="9.140625" style="39" customWidth="1"/>
    <col min="14095" max="14336" width="9.140625" style="39"/>
    <col min="14337" max="14337" width="9.7109375" style="39" customWidth="1"/>
    <col min="14338" max="14338" width="41.7109375" style="39" customWidth="1"/>
    <col min="14339" max="14339" width="37.85546875" style="39" customWidth="1"/>
    <col min="14340" max="14340" width="14" style="39" customWidth="1"/>
    <col min="14341" max="14341" width="16" style="39" customWidth="1"/>
    <col min="14342" max="14342" width="31.28515625" style="39" customWidth="1"/>
    <col min="14343" max="14343" width="14.7109375" style="39" customWidth="1"/>
    <col min="14344" max="14344" width="15.7109375" style="39" customWidth="1"/>
    <col min="14345" max="14345" width="17.140625" style="39" customWidth="1"/>
    <col min="14346" max="14346" width="23.7109375" style="39" customWidth="1"/>
    <col min="14347" max="14349" width="9.140625" style="39"/>
    <col min="14350" max="14350" width="9.140625" style="39" customWidth="1"/>
    <col min="14351" max="14592" width="9.140625" style="39"/>
    <col min="14593" max="14593" width="9.7109375" style="39" customWidth="1"/>
    <col min="14594" max="14594" width="41.7109375" style="39" customWidth="1"/>
    <col min="14595" max="14595" width="37.85546875" style="39" customWidth="1"/>
    <col min="14596" max="14596" width="14" style="39" customWidth="1"/>
    <col min="14597" max="14597" width="16" style="39" customWidth="1"/>
    <col min="14598" max="14598" width="31.28515625" style="39" customWidth="1"/>
    <col min="14599" max="14599" width="14.7109375" style="39" customWidth="1"/>
    <col min="14600" max="14600" width="15.7109375" style="39" customWidth="1"/>
    <col min="14601" max="14601" width="17.140625" style="39" customWidth="1"/>
    <col min="14602" max="14602" width="23.7109375" style="39" customWidth="1"/>
    <col min="14603" max="14605" width="9.140625" style="39"/>
    <col min="14606" max="14606" width="9.140625" style="39" customWidth="1"/>
    <col min="14607" max="14848" width="9.140625" style="39"/>
    <col min="14849" max="14849" width="9.7109375" style="39" customWidth="1"/>
    <col min="14850" max="14850" width="41.7109375" style="39" customWidth="1"/>
    <col min="14851" max="14851" width="37.85546875" style="39" customWidth="1"/>
    <col min="14852" max="14852" width="14" style="39" customWidth="1"/>
    <col min="14853" max="14853" width="16" style="39" customWidth="1"/>
    <col min="14854" max="14854" width="31.28515625" style="39" customWidth="1"/>
    <col min="14855" max="14855" width="14.7109375" style="39" customWidth="1"/>
    <col min="14856" max="14856" width="15.7109375" style="39" customWidth="1"/>
    <col min="14857" max="14857" width="17.140625" style="39" customWidth="1"/>
    <col min="14858" max="14858" width="23.7109375" style="39" customWidth="1"/>
    <col min="14859" max="14861" width="9.140625" style="39"/>
    <col min="14862" max="14862" width="9.140625" style="39" customWidth="1"/>
    <col min="14863" max="15104" width="9.140625" style="39"/>
    <col min="15105" max="15105" width="9.7109375" style="39" customWidth="1"/>
    <col min="15106" max="15106" width="41.7109375" style="39" customWidth="1"/>
    <col min="15107" max="15107" width="37.85546875" style="39" customWidth="1"/>
    <col min="15108" max="15108" width="14" style="39" customWidth="1"/>
    <col min="15109" max="15109" width="16" style="39" customWidth="1"/>
    <col min="15110" max="15110" width="31.28515625" style="39" customWidth="1"/>
    <col min="15111" max="15111" width="14.7109375" style="39" customWidth="1"/>
    <col min="15112" max="15112" width="15.7109375" style="39" customWidth="1"/>
    <col min="15113" max="15113" width="17.140625" style="39" customWidth="1"/>
    <col min="15114" max="15114" width="23.7109375" style="39" customWidth="1"/>
    <col min="15115" max="15117" width="9.140625" style="39"/>
    <col min="15118" max="15118" width="9.140625" style="39" customWidth="1"/>
    <col min="15119" max="15360" width="9.140625" style="39"/>
    <col min="15361" max="15361" width="9.7109375" style="39" customWidth="1"/>
    <col min="15362" max="15362" width="41.7109375" style="39" customWidth="1"/>
    <col min="15363" max="15363" width="37.85546875" style="39" customWidth="1"/>
    <col min="15364" max="15364" width="14" style="39" customWidth="1"/>
    <col min="15365" max="15365" width="16" style="39" customWidth="1"/>
    <col min="15366" max="15366" width="31.28515625" style="39" customWidth="1"/>
    <col min="15367" max="15367" width="14.7109375" style="39" customWidth="1"/>
    <col min="15368" max="15368" width="15.7109375" style="39" customWidth="1"/>
    <col min="15369" max="15369" width="17.140625" style="39" customWidth="1"/>
    <col min="15370" max="15370" width="23.7109375" style="39" customWidth="1"/>
    <col min="15371" max="15373" width="9.140625" style="39"/>
    <col min="15374" max="15374" width="9.140625" style="39" customWidth="1"/>
    <col min="15375" max="15616" width="9.140625" style="39"/>
    <col min="15617" max="15617" width="9.7109375" style="39" customWidth="1"/>
    <col min="15618" max="15618" width="41.7109375" style="39" customWidth="1"/>
    <col min="15619" max="15619" width="37.85546875" style="39" customWidth="1"/>
    <col min="15620" max="15620" width="14" style="39" customWidth="1"/>
    <col min="15621" max="15621" width="16" style="39" customWidth="1"/>
    <col min="15622" max="15622" width="31.28515625" style="39" customWidth="1"/>
    <col min="15623" max="15623" width="14.7109375" style="39" customWidth="1"/>
    <col min="15624" max="15624" width="15.7109375" style="39" customWidth="1"/>
    <col min="15625" max="15625" width="17.140625" style="39" customWidth="1"/>
    <col min="15626" max="15626" width="23.7109375" style="39" customWidth="1"/>
    <col min="15627" max="15629" width="9.140625" style="39"/>
    <col min="15630" max="15630" width="9.140625" style="39" customWidth="1"/>
    <col min="15631" max="15872" width="9.140625" style="39"/>
    <col min="15873" max="15873" width="9.7109375" style="39" customWidth="1"/>
    <col min="15874" max="15874" width="41.7109375" style="39" customWidth="1"/>
    <col min="15875" max="15875" width="37.85546875" style="39" customWidth="1"/>
    <col min="15876" max="15876" width="14" style="39" customWidth="1"/>
    <col min="15877" max="15877" width="16" style="39" customWidth="1"/>
    <col min="15878" max="15878" width="31.28515625" style="39" customWidth="1"/>
    <col min="15879" max="15879" width="14.7109375" style="39" customWidth="1"/>
    <col min="15880" max="15880" width="15.7109375" style="39" customWidth="1"/>
    <col min="15881" max="15881" width="17.140625" style="39" customWidth="1"/>
    <col min="15882" max="15882" width="23.7109375" style="39" customWidth="1"/>
    <col min="15883" max="15885" width="9.140625" style="39"/>
    <col min="15886" max="15886" width="9.140625" style="39" customWidth="1"/>
    <col min="15887" max="16128" width="9.140625" style="39"/>
    <col min="16129" max="16129" width="9.7109375" style="39" customWidth="1"/>
    <col min="16130" max="16130" width="41.7109375" style="39" customWidth="1"/>
    <col min="16131" max="16131" width="37.85546875" style="39" customWidth="1"/>
    <col min="16132" max="16132" width="14" style="39" customWidth="1"/>
    <col min="16133" max="16133" width="16" style="39" customWidth="1"/>
    <col min="16134" max="16134" width="31.28515625" style="39" customWidth="1"/>
    <col min="16135" max="16135" width="14.7109375" style="39" customWidth="1"/>
    <col min="16136" max="16136" width="15.7109375" style="39" customWidth="1"/>
    <col min="16137" max="16137" width="17.140625" style="39" customWidth="1"/>
    <col min="16138" max="16138" width="23.7109375" style="39" customWidth="1"/>
    <col min="16139" max="16141" width="9.140625" style="39"/>
    <col min="16142" max="16142" width="9.140625" style="39" customWidth="1"/>
    <col min="16143" max="16384" width="9.140625" style="39"/>
  </cols>
  <sheetData>
    <row r="1" spans="1:10" ht="46.5" customHeight="1" x14ac:dyDescent="0.25">
      <c r="A1" s="57" t="s">
        <v>365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5">
      <c r="J2" s="40" t="s">
        <v>389</v>
      </c>
    </row>
    <row r="3" spans="1:10" ht="56.25" customHeight="1" x14ac:dyDescent="0.25">
      <c r="A3" s="59" t="s">
        <v>0</v>
      </c>
      <c r="B3" s="56" t="s">
        <v>13</v>
      </c>
      <c r="C3" s="56" t="s">
        <v>14</v>
      </c>
      <c r="D3" s="56" t="s">
        <v>15</v>
      </c>
      <c r="E3" s="56" t="s">
        <v>16</v>
      </c>
      <c r="F3" s="60" t="s">
        <v>17</v>
      </c>
      <c r="G3" s="60"/>
      <c r="H3" s="56" t="s">
        <v>18</v>
      </c>
      <c r="I3" s="56" t="s">
        <v>19</v>
      </c>
      <c r="J3" s="56" t="s">
        <v>20</v>
      </c>
    </row>
    <row r="4" spans="1:10" ht="31.5" x14ac:dyDescent="0.25">
      <c r="A4" s="59"/>
      <c r="B4" s="56"/>
      <c r="C4" s="56"/>
      <c r="D4" s="56"/>
      <c r="E4" s="56"/>
      <c r="F4" s="43" t="s">
        <v>21</v>
      </c>
      <c r="G4" s="43" t="s">
        <v>22</v>
      </c>
      <c r="H4" s="56"/>
      <c r="I4" s="56"/>
      <c r="J4" s="56"/>
    </row>
    <row r="5" spans="1:10" x14ac:dyDescent="0.25">
      <c r="A5" s="44">
        <f>+A65+A52+A49+A20+A16+A11+A6</f>
        <v>57</v>
      </c>
      <c r="B5" s="45" t="s">
        <v>250</v>
      </c>
      <c r="C5" s="45"/>
      <c r="D5" s="44">
        <f>+D6+D11+D16+D20+D49+D52+D65</f>
        <v>11821</v>
      </c>
      <c r="E5" s="45"/>
      <c r="F5" s="45"/>
      <c r="G5" s="45"/>
      <c r="H5" s="44">
        <f>+H6+H11+H16+H20+H49+H52+H65</f>
        <v>200924397.34677485</v>
      </c>
      <c r="I5" s="44">
        <f>+I6+I11+I16+I20+I49+I52+I65</f>
        <v>88168652.42915301</v>
      </c>
      <c r="J5" s="45"/>
    </row>
    <row r="6" spans="1:10" x14ac:dyDescent="0.25">
      <c r="A6" s="46">
        <v>3</v>
      </c>
      <c r="B6" s="47" t="s">
        <v>392</v>
      </c>
      <c r="C6" s="46"/>
      <c r="D6" s="44">
        <f>+D7</f>
        <v>390</v>
      </c>
      <c r="E6" s="46"/>
      <c r="F6" s="46"/>
      <c r="G6" s="46"/>
      <c r="H6" s="44">
        <f>+H7</f>
        <v>3229800</v>
      </c>
      <c r="I6" s="44">
        <f>+I7</f>
        <v>2817845</v>
      </c>
      <c r="J6" s="46"/>
    </row>
    <row r="7" spans="1:10" x14ac:dyDescent="0.25">
      <c r="A7" s="42"/>
      <c r="B7" s="42"/>
      <c r="C7" s="29" t="s">
        <v>62</v>
      </c>
      <c r="D7" s="79">
        <f>SUM(D8:D10)</f>
        <v>390</v>
      </c>
      <c r="E7" s="42"/>
      <c r="F7" s="42"/>
      <c r="G7" s="42"/>
      <c r="H7" s="80">
        <f>SUM(H8:H10)</f>
        <v>3229800</v>
      </c>
      <c r="I7" s="80">
        <f>SUM(I8:I10)</f>
        <v>2817845</v>
      </c>
      <c r="J7" s="42"/>
    </row>
    <row r="8" spans="1:10" ht="47.25" x14ac:dyDescent="0.25">
      <c r="A8" s="37">
        <v>1</v>
      </c>
      <c r="B8" s="33" t="s">
        <v>252</v>
      </c>
      <c r="C8" s="33" t="s">
        <v>253</v>
      </c>
      <c r="D8" s="81">
        <v>90</v>
      </c>
      <c r="E8" s="82" t="s">
        <v>254</v>
      </c>
      <c r="F8" s="83" t="s">
        <v>255</v>
      </c>
      <c r="G8" s="30" t="s">
        <v>256</v>
      </c>
      <c r="H8" s="84">
        <v>798600</v>
      </c>
      <c r="I8" s="84">
        <v>386645</v>
      </c>
      <c r="J8" s="32" t="s">
        <v>364</v>
      </c>
    </row>
    <row r="9" spans="1:10" ht="47.25" x14ac:dyDescent="0.25">
      <c r="A9" s="37">
        <f>+A8+1</f>
        <v>2</v>
      </c>
      <c r="B9" s="33" t="s">
        <v>252</v>
      </c>
      <c r="C9" s="33" t="s">
        <v>257</v>
      </c>
      <c r="D9" s="81">
        <v>150</v>
      </c>
      <c r="E9" s="82" t="s">
        <v>254</v>
      </c>
      <c r="F9" s="83" t="s">
        <v>258</v>
      </c>
      <c r="G9" s="30" t="s">
        <v>259</v>
      </c>
      <c r="H9" s="84">
        <v>1062900</v>
      </c>
      <c r="I9" s="84">
        <v>1062900</v>
      </c>
      <c r="J9" s="32" t="s">
        <v>364</v>
      </c>
    </row>
    <row r="10" spans="1:10" ht="94.5" x14ac:dyDescent="0.25">
      <c r="A10" s="37">
        <f>+A9+1</f>
        <v>3</v>
      </c>
      <c r="B10" s="33" t="s">
        <v>252</v>
      </c>
      <c r="C10" s="33" t="s">
        <v>260</v>
      </c>
      <c r="D10" s="81">
        <v>150</v>
      </c>
      <c r="E10" s="82" t="s">
        <v>254</v>
      </c>
      <c r="F10" s="83" t="s">
        <v>261</v>
      </c>
      <c r="G10" s="30" t="s">
        <v>262</v>
      </c>
      <c r="H10" s="84">
        <v>1368300</v>
      </c>
      <c r="I10" s="84">
        <v>1368300</v>
      </c>
      <c r="J10" s="32" t="s">
        <v>364</v>
      </c>
    </row>
    <row r="11" spans="1:10" x14ac:dyDescent="0.25">
      <c r="A11" s="46">
        <v>3</v>
      </c>
      <c r="B11" s="47" t="s">
        <v>390</v>
      </c>
      <c r="C11" s="46"/>
      <c r="D11" s="44">
        <f>+D12</f>
        <v>550</v>
      </c>
      <c r="E11" s="46"/>
      <c r="F11" s="46"/>
      <c r="G11" s="46"/>
      <c r="H11" s="44">
        <f>+H12</f>
        <v>11655688.552154846</v>
      </c>
      <c r="I11" s="44">
        <f>+I12</f>
        <v>791562.19299999997</v>
      </c>
      <c r="J11" s="45"/>
    </row>
    <row r="12" spans="1:10" x14ac:dyDescent="0.25">
      <c r="A12" s="42"/>
      <c r="B12" s="42"/>
      <c r="C12" s="29" t="s">
        <v>266</v>
      </c>
      <c r="D12" s="79">
        <f>SUM(D13:D15)</f>
        <v>550</v>
      </c>
      <c r="E12" s="42"/>
      <c r="F12" s="42"/>
      <c r="G12" s="42"/>
      <c r="H12" s="80">
        <f>SUM(H13:H15)</f>
        <v>11655688.552154846</v>
      </c>
      <c r="I12" s="80">
        <f>SUM(I13:I15)</f>
        <v>791562.19299999997</v>
      </c>
      <c r="J12" s="42"/>
    </row>
    <row r="13" spans="1:10" ht="63" x14ac:dyDescent="0.25">
      <c r="A13" s="37">
        <v>1</v>
      </c>
      <c r="B13" s="33" t="s">
        <v>263</v>
      </c>
      <c r="C13" s="33" t="s">
        <v>267</v>
      </c>
      <c r="D13" s="81">
        <v>120</v>
      </c>
      <c r="E13" s="82" t="s">
        <v>251</v>
      </c>
      <c r="F13" s="83" t="s">
        <v>268</v>
      </c>
      <c r="G13" s="33">
        <v>301116992</v>
      </c>
      <c r="H13" s="84">
        <v>3206866.0447903913</v>
      </c>
      <c r="I13" s="84">
        <v>401050.94900000002</v>
      </c>
      <c r="J13" s="32" t="s">
        <v>364</v>
      </c>
    </row>
    <row r="14" spans="1:10" ht="63" x14ac:dyDescent="0.25">
      <c r="A14" s="37">
        <f>+A13+1</f>
        <v>2</v>
      </c>
      <c r="B14" s="33" t="s">
        <v>263</v>
      </c>
      <c r="C14" s="33" t="s">
        <v>269</v>
      </c>
      <c r="D14" s="81">
        <v>280</v>
      </c>
      <c r="E14" s="82" t="s">
        <v>251</v>
      </c>
      <c r="F14" s="83" t="s">
        <v>265</v>
      </c>
      <c r="G14" s="50">
        <v>303411664</v>
      </c>
      <c r="H14" s="84">
        <v>4663019.9884644561</v>
      </c>
      <c r="I14" s="84">
        <v>0</v>
      </c>
      <c r="J14" s="32" t="s">
        <v>364</v>
      </c>
    </row>
    <row r="15" spans="1:10" ht="63" x14ac:dyDescent="0.25">
      <c r="A15" s="37">
        <f>+A14+1</f>
        <v>3</v>
      </c>
      <c r="B15" s="33" t="s">
        <v>263</v>
      </c>
      <c r="C15" s="33" t="s">
        <v>270</v>
      </c>
      <c r="D15" s="81">
        <v>150</v>
      </c>
      <c r="E15" s="82" t="s">
        <v>251</v>
      </c>
      <c r="F15" s="83" t="s">
        <v>264</v>
      </c>
      <c r="G15" s="50">
        <v>302541994</v>
      </c>
      <c r="H15" s="84">
        <v>3785802.5189</v>
      </c>
      <c r="I15" s="84">
        <v>390511.24400000001</v>
      </c>
      <c r="J15" s="32" t="s">
        <v>364</v>
      </c>
    </row>
    <row r="16" spans="1:10" x14ac:dyDescent="0.25">
      <c r="A16" s="46">
        <v>2</v>
      </c>
      <c r="B16" s="45" t="s">
        <v>272</v>
      </c>
      <c r="C16" s="46"/>
      <c r="D16" s="44">
        <f>+D17</f>
        <v>535</v>
      </c>
      <c r="E16" s="46"/>
      <c r="F16" s="46"/>
      <c r="G16" s="46"/>
      <c r="H16" s="44">
        <f>+H17</f>
        <v>12917365.161</v>
      </c>
      <c r="I16" s="44">
        <f>+I17</f>
        <v>10782555.168</v>
      </c>
      <c r="J16" s="45"/>
    </row>
    <row r="17" spans="1:10" x14ac:dyDescent="0.25">
      <c r="A17" s="42"/>
      <c r="B17" s="42"/>
      <c r="C17" s="41" t="s">
        <v>62</v>
      </c>
      <c r="D17" s="79">
        <f>SUM(D18:D19)</f>
        <v>535</v>
      </c>
      <c r="E17" s="42"/>
      <c r="F17" s="42"/>
      <c r="G17" s="42"/>
      <c r="H17" s="80">
        <f>SUM(H18:H19)</f>
        <v>12917365.161</v>
      </c>
      <c r="I17" s="80">
        <f>SUM(I18:I19)</f>
        <v>10782555.168</v>
      </c>
      <c r="J17" s="42"/>
    </row>
    <row r="18" spans="1:10" ht="47.25" x14ac:dyDescent="0.25">
      <c r="A18" s="37">
        <v>1</v>
      </c>
      <c r="B18" s="33" t="s">
        <v>273</v>
      </c>
      <c r="C18" s="33" t="s">
        <v>274</v>
      </c>
      <c r="D18" s="81">
        <v>150</v>
      </c>
      <c r="E18" s="82" t="s">
        <v>254</v>
      </c>
      <c r="F18" s="83" t="s">
        <v>275</v>
      </c>
      <c r="G18" s="33">
        <v>303731195</v>
      </c>
      <c r="H18" s="84">
        <v>3705174.0580000002</v>
      </c>
      <c r="I18" s="84">
        <v>2735049.662</v>
      </c>
      <c r="J18" s="32" t="s">
        <v>364</v>
      </c>
    </row>
    <row r="19" spans="1:10" ht="47.25" x14ac:dyDescent="0.25">
      <c r="A19" s="37">
        <f>+A18+1</f>
        <v>2</v>
      </c>
      <c r="B19" s="33" t="s">
        <v>273</v>
      </c>
      <c r="C19" s="33" t="s">
        <v>276</v>
      </c>
      <c r="D19" s="81">
        <v>385</v>
      </c>
      <c r="E19" s="82" t="s">
        <v>254</v>
      </c>
      <c r="F19" s="83" t="s">
        <v>277</v>
      </c>
      <c r="G19" s="33">
        <v>305093499</v>
      </c>
      <c r="H19" s="84">
        <v>9212191.1030000001</v>
      </c>
      <c r="I19" s="84">
        <v>8047505.5060000001</v>
      </c>
      <c r="J19" s="32" t="s">
        <v>364</v>
      </c>
    </row>
    <row r="20" spans="1:10" x14ac:dyDescent="0.25">
      <c r="A20" s="44">
        <f>+A48</f>
        <v>27</v>
      </c>
      <c r="B20" s="45" t="s">
        <v>278</v>
      </c>
      <c r="C20" s="46"/>
      <c r="D20" s="44">
        <f>+D21</f>
        <v>3840</v>
      </c>
      <c r="E20" s="46"/>
      <c r="F20" s="46"/>
      <c r="G20" s="46"/>
      <c r="H20" s="44">
        <f>+H21</f>
        <v>47448873.085620001</v>
      </c>
      <c r="I20" s="44">
        <f>+I21</f>
        <v>4837353.2580000004</v>
      </c>
      <c r="J20" s="45"/>
    </row>
    <row r="21" spans="1:10" x14ac:dyDescent="0.25">
      <c r="A21" s="42"/>
      <c r="B21" s="42"/>
      <c r="C21" s="48" t="s">
        <v>280</v>
      </c>
      <c r="D21" s="79">
        <f>SUM(D22:D48)</f>
        <v>3840</v>
      </c>
      <c r="E21" s="42"/>
      <c r="F21" s="42"/>
      <c r="G21" s="42"/>
      <c r="H21" s="79">
        <f>SUM(H22:H48)</f>
        <v>47448873.085620001</v>
      </c>
      <c r="I21" s="79">
        <f>SUM(I22:I48)</f>
        <v>4837353.2580000004</v>
      </c>
      <c r="J21" s="42"/>
    </row>
    <row r="22" spans="1:10" ht="47.25" x14ac:dyDescent="0.25">
      <c r="A22" s="37">
        <v>1</v>
      </c>
      <c r="B22" s="33" t="s">
        <v>279</v>
      </c>
      <c r="C22" s="33" t="s">
        <v>281</v>
      </c>
      <c r="D22" s="81">
        <v>150</v>
      </c>
      <c r="E22" s="82" t="s">
        <v>282</v>
      </c>
      <c r="F22" s="83" t="s">
        <v>283</v>
      </c>
      <c r="G22" s="52">
        <v>301055089</v>
      </c>
      <c r="H22" s="84">
        <v>976100</v>
      </c>
      <c r="I22" s="84">
        <v>488050</v>
      </c>
      <c r="J22" s="32" t="s">
        <v>364</v>
      </c>
    </row>
    <row r="23" spans="1:10" ht="47.25" x14ac:dyDescent="0.25">
      <c r="A23" s="37">
        <f>+A22+1</f>
        <v>2</v>
      </c>
      <c r="B23" s="33" t="s">
        <v>279</v>
      </c>
      <c r="C23" s="33" t="s">
        <v>284</v>
      </c>
      <c r="D23" s="81">
        <v>210</v>
      </c>
      <c r="E23" s="82" t="s">
        <v>282</v>
      </c>
      <c r="F23" s="83" t="s">
        <v>285</v>
      </c>
      <c r="G23" s="52">
        <v>306094719</v>
      </c>
      <c r="H23" s="84">
        <v>810500</v>
      </c>
      <c r="I23" s="84">
        <v>402257.73499999999</v>
      </c>
      <c r="J23" s="32" t="s">
        <v>364</v>
      </c>
    </row>
    <row r="24" spans="1:10" ht="47.25" x14ac:dyDescent="0.25">
      <c r="A24" s="37">
        <f t="shared" ref="A24:A48" si="0">+A23+1</f>
        <v>3</v>
      </c>
      <c r="B24" s="33" t="s">
        <v>279</v>
      </c>
      <c r="C24" s="33" t="s">
        <v>286</v>
      </c>
      <c r="D24" s="81">
        <v>120</v>
      </c>
      <c r="E24" s="82" t="s">
        <v>282</v>
      </c>
      <c r="F24" s="83" t="s">
        <v>287</v>
      </c>
      <c r="G24" s="52">
        <v>301695504</v>
      </c>
      <c r="H24" s="84">
        <v>550000</v>
      </c>
      <c r="I24" s="84">
        <v>275000</v>
      </c>
      <c r="J24" s="32" t="s">
        <v>364</v>
      </c>
    </row>
    <row r="25" spans="1:10" ht="47.25" x14ac:dyDescent="0.25">
      <c r="A25" s="37">
        <f t="shared" si="0"/>
        <v>4</v>
      </c>
      <c r="B25" s="33" t="s">
        <v>279</v>
      </c>
      <c r="C25" s="33" t="s">
        <v>288</v>
      </c>
      <c r="D25" s="81">
        <v>120</v>
      </c>
      <c r="E25" s="82" t="s">
        <v>282</v>
      </c>
      <c r="F25" s="83" t="s">
        <v>289</v>
      </c>
      <c r="G25" s="52">
        <v>305330091</v>
      </c>
      <c r="H25" s="84">
        <v>459600</v>
      </c>
      <c r="I25" s="84">
        <v>219079.20800000001</v>
      </c>
      <c r="J25" s="32" t="s">
        <v>364</v>
      </c>
    </row>
    <row r="26" spans="1:10" ht="47.25" x14ac:dyDescent="0.25">
      <c r="A26" s="37">
        <f t="shared" si="0"/>
        <v>5</v>
      </c>
      <c r="B26" s="33" t="s">
        <v>279</v>
      </c>
      <c r="C26" s="33" t="s">
        <v>290</v>
      </c>
      <c r="D26" s="81">
        <v>120</v>
      </c>
      <c r="E26" s="82" t="s">
        <v>282</v>
      </c>
      <c r="F26" s="83" t="s">
        <v>291</v>
      </c>
      <c r="G26" s="52">
        <v>301708065</v>
      </c>
      <c r="H26" s="84">
        <v>463300</v>
      </c>
      <c r="I26" s="84">
        <v>220293.981</v>
      </c>
      <c r="J26" s="32" t="s">
        <v>364</v>
      </c>
    </row>
    <row r="27" spans="1:10" ht="47.25" x14ac:dyDescent="0.25">
      <c r="A27" s="37">
        <f t="shared" si="0"/>
        <v>6</v>
      </c>
      <c r="B27" s="33" t="s">
        <v>279</v>
      </c>
      <c r="C27" s="33" t="s">
        <v>292</v>
      </c>
      <c r="D27" s="81">
        <v>90</v>
      </c>
      <c r="E27" s="82" t="s">
        <v>282</v>
      </c>
      <c r="F27" s="83" t="s">
        <v>293</v>
      </c>
      <c r="G27" s="52">
        <v>302938894</v>
      </c>
      <c r="H27" s="84">
        <v>366500</v>
      </c>
      <c r="I27" s="84">
        <v>183250</v>
      </c>
      <c r="J27" s="32" t="s">
        <v>364</v>
      </c>
    </row>
    <row r="28" spans="1:10" ht="47.25" x14ac:dyDescent="0.25">
      <c r="A28" s="37">
        <f t="shared" si="0"/>
        <v>7</v>
      </c>
      <c r="B28" s="33" t="s">
        <v>279</v>
      </c>
      <c r="C28" s="33" t="s">
        <v>294</v>
      </c>
      <c r="D28" s="81">
        <v>120</v>
      </c>
      <c r="E28" s="82" t="s">
        <v>282</v>
      </c>
      <c r="F28" s="83" t="s">
        <v>295</v>
      </c>
      <c r="G28" s="52">
        <v>205835479</v>
      </c>
      <c r="H28" s="84">
        <v>480700</v>
      </c>
      <c r="I28" s="84">
        <v>208081.9</v>
      </c>
      <c r="J28" s="32" t="s">
        <v>364</v>
      </c>
    </row>
    <row r="29" spans="1:10" ht="47.25" x14ac:dyDescent="0.25">
      <c r="A29" s="37">
        <f t="shared" si="0"/>
        <v>8</v>
      </c>
      <c r="B29" s="33" t="s">
        <v>279</v>
      </c>
      <c r="C29" s="33" t="s">
        <v>296</v>
      </c>
      <c r="D29" s="81">
        <v>150</v>
      </c>
      <c r="E29" s="82" t="s">
        <v>282</v>
      </c>
      <c r="F29" s="83" t="s">
        <v>297</v>
      </c>
      <c r="G29" s="52">
        <v>305626102</v>
      </c>
      <c r="H29" s="84">
        <v>1559986</v>
      </c>
      <c r="I29" s="84">
        <v>779992.78500000003</v>
      </c>
      <c r="J29" s="32" t="s">
        <v>364</v>
      </c>
    </row>
    <row r="30" spans="1:10" ht="47.25" x14ac:dyDescent="0.25">
      <c r="A30" s="37">
        <f t="shared" si="0"/>
        <v>9</v>
      </c>
      <c r="B30" s="33" t="s">
        <v>279</v>
      </c>
      <c r="C30" s="33" t="s">
        <v>298</v>
      </c>
      <c r="D30" s="81">
        <v>120</v>
      </c>
      <c r="E30" s="82" t="s">
        <v>282</v>
      </c>
      <c r="F30" s="83" t="s">
        <v>299</v>
      </c>
      <c r="G30" s="52">
        <v>300563787</v>
      </c>
      <c r="H30" s="84">
        <v>462685</v>
      </c>
      <c r="I30" s="84">
        <v>0</v>
      </c>
      <c r="J30" s="32" t="s">
        <v>364</v>
      </c>
    </row>
    <row r="31" spans="1:10" ht="47.25" x14ac:dyDescent="0.25">
      <c r="A31" s="37">
        <f t="shared" si="0"/>
        <v>10</v>
      </c>
      <c r="B31" s="33" t="s">
        <v>279</v>
      </c>
      <c r="C31" s="33" t="s">
        <v>300</v>
      </c>
      <c r="D31" s="81">
        <v>120</v>
      </c>
      <c r="E31" s="82" t="s">
        <v>282</v>
      </c>
      <c r="F31" s="83" t="s">
        <v>283</v>
      </c>
      <c r="G31" s="52">
        <v>301055089</v>
      </c>
      <c r="H31" s="84">
        <v>483985</v>
      </c>
      <c r="I31" s="84">
        <v>0</v>
      </c>
      <c r="J31" s="32" t="s">
        <v>364</v>
      </c>
    </row>
    <row r="32" spans="1:10" ht="47.25" x14ac:dyDescent="0.25">
      <c r="A32" s="37">
        <f t="shared" si="0"/>
        <v>11</v>
      </c>
      <c r="B32" s="33" t="s">
        <v>279</v>
      </c>
      <c r="C32" s="33" t="s">
        <v>301</v>
      </c>
      <c r="D32" s="81">
        <v>120</v>
      </c>
      <c r="E32" s="82" t="s">
        <v>282</v>
      </c>
      <c r="F32" s="83" t="s">
        <v>302</v>
      </c>
      <c r="G32" s="52">
        <v>205533238</v>
      </c>
      <c r="H32" s="84">
        <v>530100</v>
      </c>
      <c r="I32" s="84">
        <v>0</v>
      </c>
      <c r="J32" s="32" t="s">
        <v>364</v>
      </c>
    </row>
    <row r="33" spans="1:10" ht="47.25" x14ac:dyDescent="0.25">
      <c r="A33" s="37">
        <f t="shared" si="0"/>
        <v>12</v>
      </c>
      <c r="B33" s="33" t="s">
        <v>279</v>
      </c>
      <c r="C33" s="33" t="s">
        <v>303</v>
      </c>
      <c r="D33" s="81">
        <v>120</v>
      </c>
      <c r="E33" s="82" t="s">
        <v>282</v>
      </c>
      <c r="F33" s="83" t="s">
        <v>304</v>
      </c>
      <c r="G33" s="52">
        <v>306508889</v>
      </c>
      <c r="H33" s="84">
        <v>478200</v>
      </c>
      <c r="I33" s="84">
        <v>0</v>
      </c>
      <c r="J33" s="32" t="s">
        <v>364</v>
      </c>
    </row>
    <row r="34" spans="1:10" ht="47.25" x14ac:dyDescent="0.25">
      <c r="A34" s="37">
        <f t="shared" si="0"/>
        <v>13</v>
      </c>
      <c r="B34" s="33" t="s">
        <v>279</v>
      </c>
      <c r="C34" s="33" t="s">
        <v>305</v>
      </c>
      <c r="D34" s="81">
        <v>120</v>
      </c>
      <c r="E34" s="82" t="s">
        <v>282</v>
      </c>
      <c r="F34" s="83" t="s">
        <v>306</v>
      </c>
      <c r="G34" s="52">
        <v>304946282</v>
      </c>
      <c r="H34" s="84">
        <v>418800</v>
      </c>
      <c r="I34" s="84">
        <v>302358.43300000002</v>
      </c>
      <c r="J34" s="32" t="s">
        <v>364</v>
      </c>
    </row>
    <row r="35" spans="1:10" ht="47.25" x14ac:dyDescent="0.25">
      <c r="A35" s="37">
        <f t="shared" si="0"/>
        <v>14</v>
      </c>
      <c r="B35" s="33" t="s">
        <v>279</v>
      </c>
      <c r="C35" s="33" t="s">
        <v>307</v>
      </c>
      <c r="D35" s="81">
        <v>120</v>
      </c>
      <c r="E35" s="82" t="s">
        <v>282</v>
      </c>
      <c r="F35" s="83" t="s">
        <v>308</v>
      </c>
      <c r="G35" s="52">
        <v>301271969</v>
      </c>
      <c r="H35" s="84">
        <v>335700</v>
      </c>
      <c r="I35" s="84">
        <v>155231.09700000001</v>
      </c>
      <c r="J35" s="32" t="s">
        <v>364</v>
      </c>
    </row>
    <row r="36" spans="1:10" ht="47.25" x14ac:dyDescent="0.25">
      <c r="A36" s="37">
        <f t="shared" si="0"/>
        <v>15</v>
      </c>
      <c r="B36" s="33" t="s">
        <v>279</v>
      </c>
      <c r="C36" s="33" t="s">
        <v>309</v>
      </c>
      <c r="D36" s="81">
        <v>150</v>
      </c>
      <c r="E36" s="82" t="s">
        <v>251</v>
      </c>
      <c r="F36" s="83" t="s">
        <v>310</v>
      </c>
      <c r="G36" s="51">
        <v>302935338</v>
      </c>
      <c r="H36" s="84">
        <v>3714995.1</v>
      </c>
      <c r="I36" s="84">
        <v>0</v>
      </c>
      <c r="J36" s="32" t="s">
        <v>364</v>
      </c>
    </row>
    <row r="37" spans="1:10" ht="47.25" x14ac:dyDescent="0.25">
      <c r="A37" s="37">
        <f t="shared" si="0"/>
        <v>16</v>
      </c>
      <c r="B37" s="33" t="s">
        <v>279</v>
      </c>
      <c r="C37" s="33" t="s">
        <v>311</v>
      </c>
      <c r="D37" s="81">
        <v>210</v>
      </c>
      <c r="E37" s="82" t="s">
        <v>251</v>
      </c>
      <c r="F37" s="83" t="s">
        <v>312</v>
      </c>
      <c r="G37" s="51">
        <v>203312649</v>
      </c>
      <c r="H37" s="84">
        <v>5675297.2000000002</v>
      </c>
      <c r="I37" s="84">
        <v>0</v>
      </c>
      <c r="J37" s="32" t="s">
        <v>364</v>
      </c>
    </row>
    <row r="38" spans="1:10" ht="47.25" x14ac:dyDescent="0.25">
      <c r="A38" s="37">
        <f t="shared" si="0"/>
        <v>17</v>
      </c>
      <c r="B38" s="33" t="s">
        <v>279</v>
      </c>
      <c r="C38" s="33" t="s">
        <v>313</v>
      </c>
      <c r="D38" s="81">
        <v>150</v>
      </c>
      <c r="E38" s="82" t="s">
        <v>251</v>
      </c>
      <c r="F38" s="83" t="s">
        <v>314</v>
      </c>
      <c r="G38" s="51">
        <v>200453468</v>
      </c>
      <c r="H38" s="84">
        <v>4230000</v>
      </c>
      <c r="I38" s="84">
        <v>0</v>
      </c>
      <c r="J38" s="32" t="s">
        <v>364</v>
      </c>
    </row>
    <row r="39" spans="1:10" ht="47.25" x14ac:dyDescent="0.25">
      <c r="A39" s="37">
        <f t="shared" si="0"/>
        <v>18</v>
      </c>
      <c r="B39" s="33" t="s">
        <v>279</v>
      </c>
      <c r="C39" s="33" t="s">
        <v>315</v>
      </c>
      <c r="D39" s="81">
        <v>120</v>
      </c>
      <c r="E39" s="82" t="s">
        <v>251</v>
      </c>
      <c r="F39" s="83" t="s">
        <v>316</v>
      </c>
      <c r="G39" s="51">
        <v>301254538</v>
      </c>
      <c r="H39" s="84">
        <v>4992479.2240000004</v>
      </c>
      <c r="I39" s="84">
        <v>0</v>
      </c>
      <c r="J39" s="32" t="s">
        <v>364</v>
      </c>
    </row>
    <row r="40" spans="1:10" ht="47.25" x14ac:dyDescent="0.25">
      <c r="A40" s="37">
        <f t="shared" si="0"/>
        <v>19</v>
      </c>
      <c r="B40" s="33" t="s">
        <v>279</v>
      </c>
      <c r="C40" s="33" t="s">
        <v>317</v>
      </c>
      <c r="D40" s="81">
        <v>90</v>
      </c>
      <c r="E40" s="82" t="s">
        <v>251</v>
      </c>
      <c r="F40" s="83" t="s">
        <v>318</v>
      </c>
      <c r="G40" s="51">
        <v>305366854</v>
      </c>
      <c r="H40" s="84">
        <v>2391800.06562</v>
      </c>
      <c r="I40" s="84">
        <v>0</v>
      </c>
      <c r="J40" s="32" t="s">
        <v>364</v>
      </c>
    </row>
    <row r="41" spans="1:10" ht="47.25" x14ac:dyDescent="0.25">
      <c r="A41" s="37">
        <f t="shared" si="0"/>
        <v>20</v>
      </c>
      <c r="B41" s="33" t="s">
        <v>279</v>
      </c>
      <c r="C41" s="33" t="s">
        <v>319</v>
      </c>
      <c r="D41" s="81">
        <v>120</v>
      </c>
      <c r="E41" s="82" t="s">
        <v>251</v>
      </c>
      <c r="F41" s="83" t="s">
        <v>320</v>
      </c>
      <c r="G41" s="51">
        <v>301447368</v>
      </c>
      <c r="H41" s="84">
        <v>4890195.4960000003</v>
      </c>
      <c r="I41" s="84">
        <v>0</v>
      </c>
      <c r="J41" s="32" t="s">
        <v>364</v>
      </c>
    </row>
    <row r="42" spans="1:10" ht="47.25" x14ac:dyDescent="0.25">
      <c r="A42" s="37">
        <f t="shared" si="0"/>
        <v>21</v>
      </c>
      <c r="B42" s="33" t="s">
        <v>279</v>
      </c>
      <c r="C42" s="33" t="s">
        <v>321</v>
      </c>
      <c r="D42" s="81">
        <v>120</v>
      </c>
      <c r="E42" s="82" t="s">
        <v>282</v>
      </c>
      <c r="F42" s="83" t="s">
        <v>322</v>
      </c>
      <c r="G42" s="51">
        <v>303214284</v>
      </c>
      <c r="H42" s="84">
        <v>804240</v>
      </c>
      <c r="I42" s="84">
        <v>661262.89500000002</v>
      </c>
      <c r="J42" s="32" t="s">
        <v>364</v>
      </c>
    </row>
    <row r="43" spans="1:10" ht="47.25" x14ac:dyDescent="0.25">
      <c r="A43" s="37">
        <f t="shared" si="0"/>
        <v>22</v>
      </c>
      <c r="B43" s="33" t="s">
        <v>279</v>
      </c>
      <c r="C43" s="33" t="s">
        <v>323</v>
      </c>
      <c r="D43" s="81">
        <v>150</v>
      </c>
      <c r="E43" s="82" t="s">
        <v>282</v>
      </c>
      <c r="F43" s="83" t="s">
        <v>324</v>
      </c>
      <c r="G43" s="51">
        <v>304846992</v>
      </c>
      <c r="H43" s="84">
        <v>1000000</v>
      </c>
      <c r="I43" s="84">
        <v>392495.22399999999</v>
      </c>
      <c r="J43" s="32" t="s">
        <v>364</v>
      </c>
    </row>
    <row r="44" spans="1:10" ht="47.25" x14ac:dyDescent="0.25">
      <c r="A44" s="37">
        <f t="shared" si="0"/>
        <v>23</v>
      </c>
      <c r="B44" s="33" t="s">
        <v>279</v>
      </c>
      <c r="C44" s="33" t="s">
        <v>325</v>
      </c>
      <c r="D44" s="81">
        <v>150</v>
      </c>
      <c r="E44" s="82" t="s">
        <v>282</v>
      </c>
      <c r="F44" s="83" t="s">
        <v>326</v>
      </c>
      <c r="G44" s="51">
        <v>300588652</v>
      </c>
      <c r="H44" s="84">
        <v>2354586</v>
      </c>
      <c r="I44" s="84">
        <v>0</v>
      </c>
      <c r="J44" s="32" t="s">
        <v>364</v>
      </c>
    </row>
    <row r="45" spans="1:10" ht="47.25" x14ac:dyDescent="0.25">
      <c r="A45" s="37">
        <f t="shared" si="0"/>
        <v>24</v>
      </c>
      <c r="B45" s="33" t="s">
        <v>279</v>
      </c>
      <c r="C45" s="33" t="s">
        <v>327</v>
      </c>
      <c r="D45" s="81">
        <v>150</v>
      </c>
      <c r="E45" s="82" t="s">
        <v>282</v>
      </c>
      <c r="F45" s="83" t="s">
        <v>297</v>
      </c>
      <c r="G45" s="51">
        <v>305626102</v>
      </c>
      <c r="H45" s="84">
        <v>2600000</v>
      </c>
      <c r="I45" s="84">
        <v>0</v>
      </c>
      <c r="J45" s="32" t="s">
        <v>364</v>
      </c>
    </row>
    <row r="46" spans="1:10" ht="47.25" x14ac:dyDescent="0.25">
      <c r="A46" s="37">
        <f t="shared" si="0"/>
        <v>25</v>
      </c>
      <c r="B46" s="33" t="s">
        <v>279</v>
      </c>
      <c r="C46" s="33" t="s">
        <v>328</v>
      </c>
      <c r="D46" s="81">
        <v>150</v>
      </c>
      <c r="E46" s="82" t="s">
        <v>251</v>
      </c>
      <c r="F46" s="83" t="s">
        <v>329</v>
      </c>
      <c r="G46" s="51">
        <v>304296626</v>
      </c>
      <c r="H46" s="84">
        <v>3746442</v>
      </c>
      <c r="I46" s="84">
        <v>0</v>
      </c>
      <c r="J46" s="32" t="s">
        <v>364</v>
      </c>
    </row>
    <row r="47" spans="1:10" ht="47.25" x14ac:dyDescent="0.25">
      <c r="A47" s="37">
        <f t="shared" si="0"/>
        <v>26</v>
      </c>
      <c r="B47" s="33" t="s">
        <v>279</v>
      </c>
      <c r="C47" s="33" t="s">
        <v>330</v>
      </c>
      <c r="D47" s="81">
        <v>360</v>
      </c>
      <c r="E47" s="82" t="s">
        <v>282</v>
      </c>
      <c r="F47" s="83" t="s">
        <v>331</v>
      </c>
      <c r="G47" s="51">
        <v>304846992</v>
      </c>
      <c r="H47" s="84">
        <v>1800000</v>
      </c>
      <c r="I47" s="84">
        <v>550000</v>
      </c>
      <c r="J47" s="32" t="s">
        <v>364</v>
      </c>
    </row>
    <row r="48" spans="1:10" ht="47.25" x14ac:dyDescent="0.25">
      <c r="A48" s="37">
        <f t="shared" si="0"/>
        <v>27</v>
      </c>
      <c r="B48" s="33" t="s">
        <v>279</v>
      </c>
      <c r="C48" s="33" t="s">
        <v>332</v>
      </c>
      <c r="D48" s="81">
        <v>120</v>
      </c>
      <c r="E48" s="82" t="s">
        <v>282</v>
      </c>
      <c r="F48" s="83" t="s">
        <v>333</v>
      </c>
      <c r="G48" s="51">
        <v>304296626</v>
      </c>
      <c r="H48" s="84">
        <v>872682</v>
      </c>
      <c r="I48" s="84">
        <v>0</v>
      </c>
      <c r="J48" s="32" t="s">
        <v>364</v>
      </c>
    </row>
    <row r="49" spans="1:10" x14ac:dyDescent="0.25">
      <c r="A49" s="46">
        <v>1</v>
      </c>
      <c r="B49" s="45" t="s">
        <v>334</v>
      </c>
      <c r="C49" s="45"/>
      <c r="D49" s="44">
        <f>+D50</f>
        <v>150</v>
      </c>
      <c r="E49" s="45"/>
      <c r="F49" s="45"/>
      <c r="G49" s="45"/>
      <c r="H49" s="44">
        <f>+H50</f>
        <v>3332869.13</v>
      </c>
      <c r="I49" s="44">
        <f>+I50</f>
        <v>714887.56499999994</v>
      </c>
      <c r="J49" s="45"/>
    </row>
    <row r="50" spans="1:10" x14ac:dyDescent="0.25">
      <c r="A50" s="42"/>
      <c r="B50" s="42"/>
      <c r="C50" s="48" t="s">
        <v>336</v>
      </c>
      <c r="D50" s="79">
        <f>SUM(D51:D51)</f>
        <v>150</v>
      </c>
      <c r="E50" s="42"/>
      <c r="F50" s="42"/>
      <c r="G50" s="42"/>
      <c r="H50" s="80">
        <f>SUM(H51:H51)</f>
        <v>3332869.13</v>
      </c>
      <c r="I50" s="80">
        <f>SUM(I51:I51)</f>
        <v>714887.56499999994</v>
      </c>
      <c r="J50" s="42"/>
    </row>
    <row r="51" spans="1:10" ht="47.25" x14ac:dyDescent="0.25">
      <c r="A51" s="37">
        <v>1</v>
      </c>
      <c r="B51" s="33" t="s">
        <v>335</v>
      </c>
      <c r="C51" s="33" t="s">
        <v>337</v>
      </c>
      <c r="D51" s="81">
        <v>150</v>
      </c>
      <c r="E51" s="82" t="s">
        <v>338</v>
      </c>
      <c r="F51" s="83" t="s">
        <v>339</v>
      </c>
      <c r="G51" s="37">
        <v>301672812</v>
      </c>
      <c r="H51" s="84">
        <v>3332869.13</v>
      </c>
      <c r="I51" s="84">
        <v>714887.56499999994</v>
      </c>
      <c r="J51" s="32" t="s">
        <v>364</v>
      </c>
    </row>
    <row r="52" spans="1:10" x14ac:dyDescent="0.25">
      <c r="A52" s="46">
        <f>+A64</f>
        <v>12</v>
      </c>
      <c r="B52" s="45" t="s">
        <v>340</v>
      </c>
      <c r="C52" s="45"/>
      <c r="D52" s="44">
        <f>SUM(D53:D64)</f>
        <v>5510</v>
      </c>
      <c r="E52" s="45"/>
      <c r="F52" s="45"/>
      <c r="G52" s="45"/>
      <c r="H52" s="44">
        <f>SUM(H53:H64)</f>
        <v>108669369.707</v>
      </c>
      <c r="I52" s="44">
        <f>SUM(I53:I64)</f>
        <v>63541369.250200003</v>
      </c>
      <c r="J52" s="45"/>
    </row>
    <row r="53" spans="1:10" ht="31.5" x14ac:dyDescent="0.25">
      <c r="A53" s="37">
        <v>1</v>
      </c>
      <c r="B53" s="33" t="s">
        <v>341</v>
      </c>
      <c r="C53" s="33" t="s">
        <v>342</v>
      </c>
      <c r="D53" s="81">
        <v>220</v>
      </c>
      <c r="E53" s="82" t="s">
        <v>393</v>
      </c>
      <c r="F53" s="83" t="s">
        <v>343</v>
      </c>
      <c r="G53" s="31">
        <v>305415095</v>
      </c>
      <c r="H53" s="84">
        <v>8486908.9340000004</v>
      </c>
      <c r="I53" s="84">
        <v>6364847.0506499996</v>
      </c>
      <c r="J53" s="32" t="s">
        <v>364</v>
      </c>
    </row>
    <row r="54" spans="1:10" ht="31.5" x14ac:dyDescent="0.25">
      <c r="A54" s="37">
        <f>A53+1</f>
        <v>2</v>
      </c>
      <c r="B54" s="33" t="s">
        <v>341</v>
      </c>
      <c r="C54" s="33" t="s">
        <v>344</v>
      </c>
      <c r="D54" s="81">
        <v>200</v>
      </c>
      <c r="E54" s="82" t="s">
        <v>393</v>
      </c>
      <c r="F54" s="83" t="s">
        <v>345</v>
      </c>
      <c r="G54" s="31">
        <v>305474815</v>
      </c>
      <c r="H54" s="84">
        <v>9915097.3210000005</v>
      </c>
      <c r="I54" s="84">
        <v>3420688.1614999999</v>
      </c>
      <c r="J54" s="32" t="s">
        <v>364</v>
      </c>
    </row>
    <row r="55" spans="1:10" ht="47.25" x14ac:dyDescent="0.25">
      <c r="A55" s="37">
        <f t="shared" ref="A55:A61" si="1">A54+1</f>
        <v>3</v>
      </c>
      <c r="B55" s="33" t="s">
        <v>341</v>
      </c>
      <c r="C55" s="33" t="s">
        <v>346</v>
      </c>
      <c r="D55" s="81">
        <v>200</v>
      </c>
      <c r="E55" s="82" t="s">
        <v>393</v>
      </c>
      <c r="F55" s="83" t="s">
        <v>347</v>
      </c>
      <c r="G55" s="31">
        <v>302389455</v>
      </c>
      <c r="H55" s="84">
        <v>6226199.4519999996</v>
      </c>
      <c r="I55" s="84">
        <v>3637873.1431</v>
      </c>
      <c r="J55" s="32" t="s">
        <v>364</v>
      </c>
    </row>
    <row r="56" spans="1:10" ht="31.5" x14ac:dyDescent="0.25">
      <c r="A56" s="37">
        <v>4</v>
      </c>
      <c r="B56" s="33" t="s">
        <v>341</v>
      </c>
      <c r="C56" s="33" t="s">
        <v>348</v>
      </c>
      <c r="D56" s="81">
        <v>480</v>
      </c>
      <c r="E56" s="82" t="s">
        <v>254</v>
      </c>
      <c r="F56" s="83" t="s">
        <v>349</v>
      </c>
      <c r="G56" s="31">
        <v>206462524</v>
      </c>
      <c r="H56" s="84">
        <v>9065342</v>
      </c>
      <c r="I56" s="84">
        <v>7139115.6129999999</v>
      </c>
      <c r="J56" s="32" t="s">
        <v>364</v>
      </c>
    </row>
    <row r="57" spans="1:10" ht="31.5" x14ac:dyDescent="0.25">
      <c r="A57" s="37">
        <f t="shared" si="1"/>
        <v>5</v>
      </c>
      <c r="B57" s="33" t="s">
        <v>341</v>
      </c>
      <c r="C57" s="33" t="s">
        <v>350</v>
      </c>
      <c r="D57" s="81">
        <v>720</v>
      </c>
      <c r="E57" s="82" t="s">
        <v>254</v>
      </c>
      <c r="F57" s="83" t="s">
        <v>349</v>
      </c>
      <c r="G57" s="31">
        <v>202462524</v>
      </c>
      <c r="H57" s="84">
        <v>12674565</v>
      </c>
      <c r="I57" s="84">
        <v>1373563.929</v>
      </c>
      <c r="J57" s="32" t="s">
        <v>364</v>
      </c>
    </row>
    <row r="58" spans="1:10" ht="31.5" x14ac:dyDescent="0.25">
      <c r="A58" s="37">
        <f t="shared" si="1"/>
        <v>6</v>
      </c>
      <c r="B58" s="33" t="s">
        <v>341</v>
      </c>
      <c r="C58" s="33" t="s">
        <v>351</v>
      </c>
      <c r="D58" s="81">
        <v>510</v>
      </c>
      <c r="E58" s="82" t="s">
        <v>254</v>
      </c>
      <c r="F58" s="83" t="s">
        <v>352</v>
      </c>
      <c r="G58" s="31">
        <v>302269311</v>
      </c>
      <c r="H58" s="84">
        <v>9648651</v>
      </c>
      <c r="I58" s="84">
        <v>7416219</v>
      </c>
      <c r="J58" s="32" t="s">
        <v>364</v>
      </c>
    </row>
    <row r="59" spans="1:10" ht="31.5" x14ac:dyDescent="0.25">
      <c r="A59" s="37">
        <v>7</v>
      </c>
      <c r="B59" s="33" t="s">
        <v>341</v>
      </c>
      <c r="C59" s="33" t="s">
        <v>353</v>
      </c>
      <c r="D59" s="81">
        <v>720</v>
      </c>
      <c r="E59" s="82" t="s">
        <v>254</v>
      </c>
      <c r="F59" s="83" t="s">
        <v>354</v>
      </c>
      <c r="G59" s="31">
        <v>301435271</v>
      </c>
      <c r="H59" s="84">
        <v>13798480</v>
      </c>
      <c r="I59" s="84">
        <v>12211632.828749999</v>
      </c>
      <c r="J59" s="32" t="s">
        <v>364</v>
      </c>
    </row>
    <row r="60" spans="1:10" ht="31.5" x14ac:dyDescent="0.25">
      <c r="A60" s="37">
        <f t="shared" si="1"/>
        <v>8</v>
      </c>
      <c r="B60" s="33" t="s">
        <v>341</v>
      </c>
      <c r="C60" s="33" t="s">
        <v>355</v>
      </c>
      <c r="D60" s="81">
        <v>480</v>
      </c>
      <c r="E60" s="82" t="s">
        <v>254</v>
      </c>
      <c r="F60" s="83" t="s">
        <v>356</v>
      </c>
      <c r="G60" s="31">
        <v>301099864</v>
      </c>
      <c r="H60" s="84">
        <v>8876410</v>
      </c>
      <c r="I60" s="84">
        <v>6182589.9995999997</v>
      </c>
      <c r="J60" s="32" t="s">
        <v>364</v>
      </c>
    </row>
    <row r="61" spans="1:10" ht="31.5" x14ac:dyDescent="0.25">
      <c r="A61" s="37">
        <f t="shared" si="1"/>
        <v>9</v>
      </c>
      <c r="B61" s="33" t="s">
        <v>341</v>
      </c>
      <c r="C61" s="33" t="s">
        <v>357</v>
      </c>
      <c r="D61" s="81">
        <v>420</v>
      </c>
      <c r="E61" s="82" t="s">
        <v>254</v>
      </c>
      <c r="F61" s="83" t="s">
        <v>358</v>
      </c>
      <c r="G61" s="31">
        <v>301383504</v>
      </c>
      <c r="H61" s="84">
        <v>5824211</v>
      </c>
      <c r="I61" s="84">
        <v>5170118.7690000003</v>
      </c>
      <c r="J61" s="32" t="s">
        <v>364</v>
      </c>
    </row>
    <row r="62" spans="1:10" ht="31.5" x14ac:dyDescent="0.25">
      <c r="A62" s="37">
        <v>10</v>
      </c>
      <c r="B62" s="33" t="s">
        <v>341</v>
      </c>
      <c r="C62" s="33" t="s">
        <v>359</v>
      </c>
      <c r="D62" s="81">
        <v>480</v>
      </c>
      <c r="E62" s="82" t="s">
        <v>254</v>
      </c>
      <c r="F62" s="83" t="s">
        <v>360</v>
      </c>
      <c r="G62" s="31">
        <v>304548034</v>
      </c>
      <c r="H62" s="84">
        <v>5950000</v>
      </c>
      <c r="I62" s="84">
        <v>3774909</v>
      </c>
      <c r="J62" s="32" t="s">
        <v>364</v>
      </c>
    </row>
    <row r="63" spans="1:10" ht="31.5" x14ac:dyDescent="0.25">
      <c r="A63" s="37">
        <v>11</v>
      </c>
      <c r="B63" s="33" t="s">
        <v>341</v>
      </c>
      <c r="C63" s="33" t="s">
        <v>361</v>
      </c>
      <c r="D63" s="81">
        <v>240</v>
      </c>
      <c r="E63" s="82" t="s">
        <v>254</v>
      </c>
      <c r="F63" s="83" t="s">
        <v>362</v>
      </c>
      <c r="G63" s="31">
        <v>303287946</v>
      </c>
      <c r="H63" s="84">
        <v>4699921</v>
      </c>
      <c r="I63" s="84">
        <v>4064925.7396</v>
      </c>
      <c r="J63" s="32" t="s">
        <v>364</v>
      </c>
    </row>
    <row r="64" spans="1:10" ht="31.5" x14ac:dyDescent="0.25">
      <c r="A64" s="37">
        <f>A63+1</f>
        <v>12</v>
      </c>
      <c r="B64" s="33" t="s">
        <v>341</v>
      </c>
      <c r="C64" s="33" t="s">
        <v>363</v>
      </c>
      <c r="D64" s="81">
        <v>840</v>
      </c>
      <c r="E64" s="82" t="s">
        <v>254</v>
      </c>
      <c r="F64" s="83" t="s">
        <v>349</v>
      </c>
      <c r="G64" s="31">
        <v>206462524</v>
      </c>
      <c r="H64" s="84">
        <v>13503584</v>
      </c>
      <c r="I64" s="84">
        <v>2784886.0159999998</v>
      </c>
      <c r="J64" s="32" t="s">
        <v>364</v>
      </c>
    </row>
    <row r="65" spans="1:10" ht="31.5" x14ac:dyDescent="0.25">
      <c r="A65" s="46">
        <f>+A74</f>
        <v>9</v>
      </c>
      <c r="B65" s="45" t="s">
        <v>372</v>
      </c>
      <c r="C65" s="45"/>
      <c r="D65" s="49">
        <f>SUM(D66:D74)</f>
        <v>846</v>
      </c>
      <c r="E65" s="45"/>
      <c r="F65" s="45"/>
      <c r="G65" s="45"/>
      <c r="H65" s="49">
        <f>SUM(H66:H74)</f>
        <v>13670431.711000001</v>
      </c>
      <c r="I65" s="49">
        <f>SUM(I66:I74)</f>
        <v>4683079.994953</v>
      </c>
      <c r="J65" s="45"/>
    </row>
    <row r="66" spans="1:10" ht="78.75" x14ac:dyDescent="0.25">
      <c r="A66" s="37">
        <v>1</v>
      </c>
      <c r="B66" s="33" t="s">
        <v>341</v>
      </c>
      <c r="C66" s="33" t="s">
        <v>394</v>
      </c>
      <c r="D66" s="81" t="s">
        <v>395</v>
      </c>
      <c r="E66" s="82" t="s">
        <v>251</v>
      </c>
      <c r="F66" s="33" t="s">
        <v>373</v>
      </c>
      <c r="G66" s="33">
        <v>302541994</v>
      </c>
      <c r="H66" s="84">
        <v>672003.19400000002</v>
      </c>
      <c r="I66" s="84">
        <v>580635.6</v>
      </c>
      <c r="J66" s="33" t="s">
        <v>372</v>
      </c>
    </row>
    <row r="67" spans="1:10" ht="78.75" x14ac:dyDescent="0.25">
      <c r="A67" s="37">
        <f t="shared" ref="A67:A74" si="2">+A66+1</f>
        <v>2</v>
      </c>
      <c r="B67" s="33" t="s">
        <v>341</v>
      </c>
      <c r="C67" s="33" t="s">
        <v>396</v>
      </c>
      <c r="D67" s="81" t="s">
        <v>395</v>
      </c>
      <c r="E67" s="82" t="s">
        <v>251</v>
      </c>
      <c r="F67" s="33" t="s">
        <v>374</v>
      </c>
      <c r="G67" s="33">
        <v>305896148</v>
      </c>
      <c r="H67" s="84">
        <v>284099.85800000001</v>
      </c>
      <c r="I67" s="84">
        <v>275209.95799999998</v>
      </c>
      <c r="J67" s="33" t="s">
        <v>372</v>
      </c>
    </row>
    <row r="68" spans="1:10" ht="63" x14ac:dyDescent="0.25">
      <c r="A68" s="37">
        <f t="shared" si="2"/>
        <v>3</v>
      </c>
      <c r="B68" s="33" t="s">
        <v>341</v>
      </c>
      <c r="C68" s="33" t="s">
        <v>397</v>
      </c>
      <c r="D68" s="81">
        <v>196</v>
      </c>
      <c r="E68" s="82" t="s">
        <v>251</v>
      </c>
      <c r="F68" s="33" t="s">
        <v>375</v>
      </c>
      <c r="G68" s="33">
        <v>305743242</v>
      </c>
      <c r="H68" s="84">
        <v>3626139.8390000002</v>
      </c>
      <c r="I68" s="84">
        <v>557068.47600000002</v>
      </c>
      <c r="J68" s="33" t="s">
        <v>372</v>
      </c>
    </row>
    <row r="69" spans="1:10" ht="47.25" x14ac:dyDescent="0.25">
      <c r="A69" s="37">
        <f t="shared" si="2"/>
        <v>4</v>
      </c>
      <c r="B69" s="33" t="s">
        <v>341</v>
      </c>
      <c r="C69" s="33" t="s">
        <v>398</v>
      </c>
      <c r="D69" s="81" t="s">
        <v>395</v>
      </c>
      <c r="E69" s="82" t="s">
        <v>251</v>
      </c>
      <c r="F69" s="33" t="s">
        <v>376</v>
      </c>
      <c r="G69" s="33">
        <v>203481660</v>
      </c>
      <c r="H69" s="84">
        <v>69000</v>
      </c>
      <c r="I69" s="84">
        <v>0</v>
      </c>
      <c r="J69" s="33" t="s">
        <v>372</v>
      </c>
    </row>
    <row r="70" spans="1:10" ht="47.25" x14ac:dyDescent="0.25">
      <c r="A70" s="37">
        <f t="shared" si="2"/>
        <v>5</v>
      </c>
      <c r="B70" s="33" t="s">
        <v>341</v>
      </c>
      <c r="C70" s="33" t="s">
        <v>399</v>
      </c>
      <c r="D70" s="81">
        <v>350</v>
      </c>
      <c r="E70" s="82" t="s">
        <v>251</v>
      </c>
      <c r="F70" s="33" t="s">
        <v>377</v>
      </c>
      <c r="G70" s="33">
        <v>301868216</v>
      </c>
      <c r="H70" s="84">
        <v>2565000</v>
      </c>
      <c r="I70" s="84">
        <v>0</v>
      </c>
      <c r="J70" s="33" t="s">
        <v>372</v>
      </c>
    </row>
    <row r="71" spans="1:10" ht="47.25" x14ac:dyDescent="0.25">
      <c r="A71" s="37">
        <f t="shared" si="2"/>
        <v>6</v>
      </c>
      <c r="B71" s="33" t="s">
        <v>341</v>
      </c>
      <c r="C71" s="33" t="s">
        <v>400</v>
      </c>
      <c r="D71" s="81">
        <v>180</v>
      </c>
      <c r="E71" s="82" t="s">
        <v>251</v>
      </c>
      <c r="F71" s="33" t="s">
        <v>378</v>
      </c>
      <c r="G71" s="33">
        <v>305878066</v>
      </c>
      <c r="H71" s="84">
        <v>1279595.1089999999</v>
      </c>
      <c r="I71" s="84">
        <v>644760.22400000005</v>
      </c>
      <c r="J71" s="33" t="s">
        <v>372</v>
      </c>
    </row>
    <row r="72" spans="1:10" ht="47.25" x14ac:dyDescent="0.25">
      <c r="A72" s="37">
        <f t="shared" si="2"/>
        <v>7</v>
      </c>
      <c r="B72" s="33" t="s">
        <v>341</v>
      </c>
      <c r="C72" s="33" t="s">
        <v>401</v>
      </c>
      <c r="D72" s="81">
        <v>120</v>
      </c>
      <c r="E72" s="82" t="s">
        <v>251</v>
      </c>
      <c r="F72" s="33" t="s">
        <v>379</v>
      </c>
      <c r="G72" s="33">
        <v>302991634</v>
      </c>
      <c r="H72" s="84">
        <v>3800170.4709999999</v>
      </c>
      <c r="I72" s="84">
        <v>2317593.395</v>
      </c>
      <c r="J72" s="33" t="s">
        <v>372</v>
      </c>
    </row>
    <row r="73" spans="1:10" ht="47.25" x14ac:dyDescent="0.25">
      <c r="A73" s="37">
        <f t="shared" si="2"/>
        <v>8</v>
      </c>
      <c r="B73" s="33" t="s">
        <v>341</v>
      </c>
      <c r="C73" s="33" t="s">
        <v>402</v>
      </c>
      <c r="D73" s="81" t="s">
        <v>403</v>
      </c>
      <c r="E73" s="82" t="s">
        <v>251</v>
      </c>
      <c r="F73" s="33" t="s">
        <v>380</v>
      </c>
      <c r="G73" s="33">
        <v>305980510</v>
      </c>
      <c r="H73" s="84">
        <v>334334.10700000002</v>
      </c>
      <c r="I73" s="84">
        <v>306824.261</v>
      </c>
      <c r="J73" s="33" t="s">
        <v>372</v>
      </c>
    </row>
    <row r="74" spans="1:10" ht="63" x14ac:dyDescent="0.25">
      <c r="A74" s="37">
        <f t="shared" si="2"/>
        <v>9</v>
      </c>
      <c r="B74" s="33" t="s">
        <v>341</v>
      </c>
      <c r="C74" s="33" t="s">
        <v>404</v>
      </c>
      <c r="D74" s="81" t="s">
        <v>395</v>
      </c>
      <c r="E74" s="82" t="s">
        <v>251</v>
      </c>
      <c r="F74" s="33" t="s">
        <v>381</v>
      </c>
      <c r="G74" s="33">
        <v>304990143</v>
      </c>
      <c r="H74" s="84">
        <v>1040089.133</v>
      </c>
      <c r="I74" s="84">
        <v>988.08095300000002</v>
      </c>
      <c r="J74" s="33" t="s">
        <v>372</v>
      </c>
    </row>
    <row r="78" spans="1:10" ht="50.25" customHeight="1" x14ac:dyDescent="0.25">
      <c r="A78" s="58" t="s">
        <v>24</v>
      </c>
      <c r="B78" s="58"/>
      <c r="C78" s="58"/>
      <c r="D78" s="58"/>
      <c r="E78" s="58"/>
      <c r="F78" s="58"/>
      <c r="G78" s="58"/>
      <c r="H78" s="58"/>
      <c r="I78" s="58"/>
      <c r="J78" s="58"/>
    </row>
  </sheetData>
  <autoFilter ref="A4:N74"/>
  <mergeCells count="11">
    <mergeCell ref="A78:J78"/>
    <mergeCell ref="A1:J1"/>
    <mergeCell ref="A3:A4"/>
    <mergeCell ref="B3:B4"/>
    <mergeCell ref="C3:C4"/>
    <mergeCell ref="D3:D4"/>
    <mergeCell ref="E3:E4"/>
    <mergeCell ref="F3:G3"/>
    <mergeCell ref="H3:H4"/>
    <mergeCell ref="I3:I4"/>
    <mergeCell ref="J3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9"/>
  <sheetViews>
    <sheetView workbookViewId="0">
      <selection activeCell="F3" sqref="F3"/>
    </sheetView>
  </sheetViews>
  <sheetFormatPr defaultRowHeight="15.75" x14ac:dyDescent="0.25"/>
  <cols>
    <col min="1" max="1" width="6.42578125" style="1" customWidth="1"/>
    <col min="2" max="2" width="13.140625" style="1" customWidth="1"/>
    <col min="3" max="3" width="50.140625" style="1" customWidth="1"/>
    <col min="4" max="4" width="14.85546875" style="1" customWidth="1"/>
    <col min="5" max="5" width="17.42578125" style="1" customWidth="1"/>
    <col min="6" max="6" width="21.140625" style="1" customWidth="1"/>
    <col min="7" max="16384" width="9.140625" style="1"/>
  </cols>
  <sheetData>
    <row r="1" spans="1:6" x14ac:dyDescent="0.25">
      <c r="F1" s="18" t="s">
        <v>142</v>
      </c>
    </row>
    <row r="2" spans="1:6" ht="54.75" customHeight="1" x14ac:dyDescent="0.25">
      <c r="A2" s="54" t="s">
        <v>366</v>
      </c>
      <c r="B2" s="54"/>
      <c r="C2" s="54"/>
      <c r="D2" s="54"/>
      <c r="E2" s="54"/>
      <c r="F2" s="54"/>
    </row>
    <row r="3" spans="1:6" x14ac:dyDescent="0.25">
      <c r="F3" s="18" t="s">
        <v>389</v>
      </c>
    </row>
    <row r="4" spans="1:6" ht="51" customHeight="1" x14ac:dyDescent="0.25">
      <c r="A4" s="55" t="s">
        <v>0</v>
      </c>
      <c r="B4" s="55" t="s">
        <v>25</v>
      </c>
      <c r="C4" s="55" t="s">
        <v>26</v>
      </c>
      <c r="D4" s="55" t="s">
        <v>27</v>
      </c>
      <c r="E4" s="55"/>
      <c r="F4" s="55" t="s">
        <v>28</v>
      </c>
    </row>
    <row r="5" spans="1:6" x14ac:dyDescent="0.25">
      <c r="A5" s="55"/>
      <c r="B5" s="55"/>
      <c r="C5" s="55"/>
      <c r="D5" s="2" t="s">
        <v>29</v>
      </c>
      <c r="E5" s="2" t="s">
        <v>30</v>
      </c>
      <c r="F5" s="55"/>
    </row>
    <row r="6" spans="1:6" x14ac:dyDescent="0.25">
      <c r="A6" s="65" t="s">
        <v>9</v>
      </c>
      <c r="B6" s="69" t="s">
        <v>31</v>
      </c>
      <c r="C6" s="23" t="s">
        <v>32</v>
      </c>
      <c r="D6" s="23"/>
      <c r="E6" s="26"/>
      <c r="F6" s="61" t="s">
        <v>164</v>
      </c>
    </row>
    <row r="7" spans="1:6" ht="31.5" x14ac:dyDescent="0.25">
      <c r="A7" s="65"/>
      <c r="B7" s="69"/>
      <c r="C7" s="23" t="s">
        <v>33</v>
      </c>
      <c r="D7" s="24">
        <v>26</v>
      </c>
      <c r="E7" s="38">
        <v>32951860</v>
      </c>
      <c r="F7" s="62"/>
    </row>
    <row r="8" spans="1:6" x14ac:dyDescent="0.25">
      <c r="A8" s="65"/>
      <c r="B8" s="69"/>
      <c r="C8" s="23" t="s">
        <v>34</v>
      </c>
      <c r="D8" s="24"/>
      <c r="E8" s="38"/>
      <c r="F8" s="62"/>
    </row>
    <row r="9" spans="1:6" x14ac:dyDescent="0.25">
      <c r="A9" s="65"/>
      <c r="B9" s="69"/>
      <c r="C9" s="23" t="s">
        <v>35</v>
      </c>
      <c r="D9" s="24">
        <f>13+11</f>
        <v>24</v>
      </c>
      <c r="E9" s="38">
        <f>99897382+115664100</f>
        <v>215561482</v>
      </c>
      <c r="F9" s="63"/>
    </row>
    <row r="10" spans="1:6" x14ac:dyDescent="0.25">
      <c r="A10" s="65" t="s">
        <v>10</v>
      </c>
      <c r="B10" s="66" t="s">
        <v>31</v>
      </c>
      <c r="C10" s="23" t="s">
        <v>32</v>
      </c>
      <c r="D10" s="24">
        <v>1</v>
      </c>
      <c r="E10" s="38">
        <v>3888000</v>
      </c>
      <c r="F10" s="61" t="s">
        <v>165</v>
      </c>
    </row>
    <row r="11" spans="1:6" ht="31.5" x14ac:dyDescent="0.25">
      <c r="A11" s="65"/>
      <c r="B11" s="67"/>
      <c r="C11" s="23" t="s">
        <v>33</v>
      </c>
      <c r="D11" s="24"/>
      <c r="E11" s="38"/>
      <c r="F11" s="62"/>
    </row>
    <row r="12" spans="1:6" x14ac:dyDescent="0.25">
      <c r="A12" s="65"/>
      <c r="B12" s="67"/>
      <c r="C12" s="23" t="s">
        <v>34</v>
      </c>
      <c r="D12" s="24"/>
      <c r="E12" s="38"/>
      <c r="F12" s="62"/>
    </row>
    <row r="13" spans="1:6" x14ac:dyDescent="0.25">
      <c r="A13" s="65"/>
      <c r="B13" s="68"/>
      <c r="C13" s="23" t="s">
        <v>35</v>
      </c>
      <c r="D13" s="24">
        <v>53</v>
      </c>
      <c r="E13" s="38">
        <v>41060891</v>
      </c>
      <c r="F13" s="63"/>
    </row>
    <row r="14" spans="1:6" x14ac:dyDescent="0.25">
      <c r="A14" s="65" t="s">
        <v>11</v>
      </c>
      <c r="B14" s="66" t="s">
        <v>31</v>
      </c>
      <c r="C14" s="23" t="s">
        <v>32</v>
      </c>
      <c r="D14" s="24">
        <v>2</v>
      </c>
      <c r="E14" s="38">
        <v>97810537.5</v>
      </c>
      <c r="F14" s="61" t="s">
        <v>157</v>
      </c>
    </row>
    <row r="15" spans="1:6" ht="31.5" x14ac:dyDescent="0.25">
      <c r="A15" s="65"/>
      <c r="B15" s="67"/>
      <c r="C15" s="23" t="s">
        <v>33</v>
      </c>
      <c r="D15" s="24"/>
      <c r="E15" s="38"/>
      <c r="F15" s="62"/>
    </row>
    <row r="16" spans="1:6" x14ac:dyDescent="0.25">
      <c r="A16" s="65"/>
      <c r="B16" s="67"/>
      <c r="C16" s="23" t="s">
        <v>34</v>
      </c>
      <c r="D16" s="24"/>
      <c r="E16" s="38"/>
      <c r="F16" s="62"/>
    </row>
    <row r="17" spans="1:6" x14ac:dyDescent="0.25">
      <c r="A17" s="65"/>
      <c r="B17" s="68"/>
      <c r="C17" s="23" t="s">
        <v>35</v>
      </c>
      <c r="D17" s="24">
        <v>5</v>
      </c>
      <c r="E17" s="38">
        <v>95690000</v>
      </c>
      <c r="F17" s="63"/>
    </row>
    <row r="19" spans="1:6" ht="54.75" customHeight="1" x14ac:dyDescent="0.25">
      <c r="A19" s="64" t="s">
        <v>24</v>
      </c>
      <c r="B19" s="64"/>
      <c r="C19" s="64"/>
      <c r="D19" s="64"/>
      <c r="E19" s="64"/>
      <c r="F19" s="64"/>
    </row>
  </sheetData>
  <mergeCells count="16">
    <mergeCell ref="F10:F13"/>
    <mergeCell ref="F14:F17"/>
    <mergeCell ref="A2:F2"/>
    <mergeCell ref="A19:F19"/>
    <mergeCell ref="A10:A13"/>
    <mergeCell ref="B10:B13"/>
    <mergeCell ref="A14:A17"/>
    <mergeCell ref="B14:B17"/>
    <mergeCell ref="A4:A5"/>
    <mergeCell ref="B4:B5"/>
    <mergeCell ref="C4:C5"/>
    <mergeCell ref="D4:E4"/>
    <mergeCell ref="F4:F5"/>
    <mergeCell ref="A6:A9"/>
    <mergeCell ref="B6:B9"/>
    <mergeCell ref="F6:F9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0"/>
  <sheetViews>
    <sheetView workbookViewId="0">
      <selection activeCell="L3" sqref="L3"/>
    </sheetView>
  </sheetViews>
  <sheetFormatPr defaultRowHeight="15.75" x14ac:dyDescent="0.25"/>
  <cols>
    <col min="1" max="1" width="5.5703125" style="1" customWidth="1"/>
    <col min="2" max="2" width="20.140625" style="1" customWidth="1"/>
    <col min="3" max="3" width="19" style="1" customWidth="1"/>
    <col min="4" max="4" width="27.28515625" style="1" customWidth="1"/>
    <col min="5" max="5" width="20.28515625" style="1" customWidth="1"/>
    <col min="6" max="6" width="16.7109375" style="1" customWidth="1"/>
    <col min="7" max="7" width="29.5703125" style="1" customWidth="1"/>
    <col min="8" max="8" width="13.5703125" style="1" customWidth="1"/>
    <col min="9" max="9" width="22.5703125" style="1" customWidth="1"/>
    <col min="10" max="10" width="21.28515625" style="1" customWidth="1"/>
    <col min="11" max="11" width="20.42578125" style="1" customWidth="1"/>
    <col min="12" max="12" width="18.85546875" style="1" customWidth="1"/>
    <col min="13" max="16384" width="9.140625" style="1"/>
  </cols>
  <sheetData>
    <row r="1" spans="1:12" x14ac:dyDescent="0.25">
      <c r="L1" s="18" t="s">
        <v>143</v>
      </c>
    </row>
    <row r="2" spans="1:12" ht="45" customHeight="1" x14ac:dyDescent="0.25">
      <c r="A2" s="70" t="s">
        <v>367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25">
      <c r="L3" s="18" t="s">
        <v>389</v>
      </c>
    </row>
    <row r="4" spans="1:12" ht="71.25" customHeight="1" x14ac:dyDescent="0.25">
      <c r="A4" s="55" t="s">
        <v>0</v>
      </c>
      <c r="B4" s="55" t="s">
        <v>25</v>
      </c>
      <c r="C4" s="55" t="s">
        <v>36</v>
      </c>
      <c r="D4" s="55" t="s">
        <v>37</v>
      </c>
      <c r="E4" s="55" t="s">
        <v>38</v>
      </c>
      <c r="F4" s="55" t="s">
        <v>39</v>
      </c>
      <c r="G4" s="73" t="s">
        <v>17</v>
      </c>
      <c r="H4" s="73"/>
      <c r="I4" s="55" t="s">
        <v>40</v>
      </c>
      <c r="J4" s="55" t="s">
        <v>41</v>
      </c>
      <c r="K4" s="55" t="s">
        <v>42</v>
      </c>
      <c r="L4" s="71" t="s">
        <v>45</v>
      </c>
    </row>
    <row r="5" spans="1:12" ht="31.5" x14ac:dyDescent="0.25">
      <c r="A5" s="55"/>
      <c r="B5" s="55"/>
      <c r="C5" s="55"/>
      <c r="D5" s="55"/>
      <c r="E5" s="55"/>
      <c r="F5" s="55"/>
      <c r="G5" s="21" t="s">
        <v>21</v>
      </c>
      <c r="H5" s="21" t="s">
        <v>22</v>
      </c>
      <c r="I5" s="55"/>
      <c r="J5" s="55"/>
      <c r="K5" s="55"/>
      <c r="L5" s="72"/>
    </row>
    <row r="6" spans="1:12" ht="47.25" x14ac:dyDescent="0.25">
      <c r="A6" s="22" t="s">
        <v>9</v>
      </c>
      <c r="B6" s="27" t="s">
        <v>31</v>
      </c>
      <c r="C6" s="22" t="s">
        <v>166</v>
      </c>
      <c r="D6" s="22" t="s">
        <v>157</v>
      </c>
      <c r="E6" s="22" t="s">
        <v>167</v>
      </c>
      <c r="F6" s="22">
        <v>5245695</v>
      </c>
      <c r="G6" s="23" t="s">
        <v>168</v>
      </c>
      <c r="H6" s="23">
        <v>202689694</v>
      </c>
      <c r="I6" s="22" t="s">
        <v>169</v>
      </c>
      <c r="J6" s="24">
        <v>3</v>
      </c>
      <c r="K6" s="38">
        <f>+L6/J6</f>
        <v>24503.992499999997</v>
      </c>
      <c r="L6" s="24">
        <v>73511.977499999994</v>
      </c>
    </row>
    <row r="7" spans="1:12" ht="47.25" x14ac:dyDescent="0.25">
      <c r="A7" s="22" t="s">
        <v>10</v>
      </c>
      <c r="B7" s="27" t="s">
        <v>31</v>
      </c>
      <c r="C7" s="22" t="s">
        <v>170</v>
      </c>
      <c r="D7" s="22" t="s">
        <v>157</v>
      </c>
      <c r="E7" s="22" t="s">
        <v>167</v>
      </c>
      <c r="F7" s="22">
        <v>5243683</v>
      </c>
      <c r="G7" s="23" t="s">
        <v>171</v>
      </c>
      <c r="H7" s="23">
        <v>303115637</v>
      </c>
      <c r="I7" s="22" t="s">
        <v>172</v>
      </c>
      <c r="J7" s="24">
        <v>12</v>
      </c>
      <c r="K7" s="38">
        <f>+L7/J7</f>
        <v>2024.88</v>
      </c>
      <c r="L7" s="24">
        <v>24298.560000000001</v>
      </c>
    </row>
    <row r="8" spans="1:12" ht="47.25" x14ac:dyDescent="0.25">
      <c r="A8" s="22" t="s">
        <v>11</v>
      </c>
      <c r="B8" s="22" t="s">
        <v>31</v>
      </c>
      <c r="C8" s="22" t="s">
        <v>173</v>
      </c>
      <c r="D8" s="22" t="s">
        <v>165</v>
      </c>
      <c r="E8" s="22" t="s">
        <v>167</v>
      </c>
      <c r="F8" s="22">
        <v>8903373</v>
      </c>
      <c r="G8" s="23" t="s">
        <v>174</v>
      </c>
      <c r="H8" s="23">
        <v>302832498</v>
      </c>
      <c r="I8" s="22" t="s">
        <v>169</v>
      </c>
      <c r="J8" s="24">
        <v>2</v>
      </c>
      <c r="K8" s="38">
        <f>+L8/J8</f>
        <v>1944</v>
      </c>
      <c r="L8" s="24">
        <v>3888</v>
      </c>
    </row>
    <row r="10" spans="1:12" ht="39.75" customHeight="1" x14ac:dyDescent="0.25">
      <c r="A10" s="64" t="s">
        <v>24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</sheetData>
  <mergeCells count="13">
    <mergeCell ref="A10:L10"/>
    <mergeCell ref="G4:H4"/>
    <mergeCell ref="I4:I5"/>
    <mergeCell ref="J4:J5"/>
    <mergeCell ref="K4:K5"/>
    <mergeCell ref="A2:L2"/>
    <mergeCell ref="L4:L5"/>
    <mergeCell ref="A4:A5"/>
    <mergeCell ref="B4:B5"/>
    <mergeCell ref="C4:C5"/>
    <mergeCell ref="D4:D5"/>
    <mergeCell ref="E4:E5"/>
    <mergeCell ref="F4:F5"/>
  </mergeCells>
  <hyperlinks>
    <hyperlink ref="D4" r:id="rId1" display="javascript:scrollText(5421870)"/>
  </hyperlinks>
  <printOptions horizontalCentered="1"/>
  <pageMargins left="0.19685039370078741" right="0.19685039370078741" top="0.39370078740157483" bottom="0.19685039370078741" header="0.31496062992125984" footer="0.31496062992125984"/>
  <pageSetup paperSize="9" scale="68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3"/>
  <sheetViews>
    <sheetView topLeftCell="A13" workbookViewId="0">
      <selection activeCell="J6" sqref="J6:L31"/>
    </sheetView>
  </sheetViews>
  <sheetFormatPr defaultRowHeight="15.75" x14ac:dyDescent="0.25"/>
  <cols>
    <col min="1" max="1" width="7" style="1" customWidth="1"/>
    <col min="2" max="2" width="21.28515625" style="1" customWidth="1"/>
    <col min="3" max="3" width="32.28515625" style="1" customWidth="1"/>
    <col min="4" max="4" width="21.7109375" style="1" customWidth="1"/>
    <col min="5" max="5" width="19.85546875" style="1" customWidth="1"/>
    <col min="6" max="6" width="17" style="1" customWidth="1"/>
    <col min="7" max="7" width="28.42578125" style="1" customWidth="1"/>
    <col min="8" max="8" width="14.5703125" style="1" customWidth="1"/>
    <col min="9" max="9" width="18.7109375" style="1" customWidth="1"/>
    <col min="10" max="10" width="16.140625" style="1" customWidth="1"/>
    <col min="11" max="11" width="19.28515625" style="1" customWidth="1"/>
    <col min="12" max="12" width="22" style="1" customWidth="1"/>
    <col min="13" max="16384" width="9.140625" style="1"/>
  </cols>
  <sheetData>
    <row r="1" spans="1:12" x14ac:dyDescent="0.25">
      <c r="L1" s="18" t="s">
        <v>144</v>
      </c>
    </row>
    <row r="2" spans="1:12" ht="52.5" customHeight="1" x14ac:dyDescent="0.25">
      <c r="A2" s="54" t="s">
        <v>370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x14ac:dyDescent="0.25">
      <c r="L3" s="18" t="s">
        <v>389</v>
      </c>
    </row>
    <row r="4" spans="1:12" ht="79.5" customHeight="1" x14ac:dyDescent="0.25">
      <c r="A4" s="55" t="s">
        <v>0</v>
      </c>
      <c r="B4" s="55" t="s">
        <v>25</v>
      </c>
      <c r="C4" s="55" t="s">
        <v>36</v>
      </c>
      <c r="D4" s="55" t="s">
        <v>37</v>
      </c>
      <c r="E4" s="55" t="s">
        <v>38</v>
      </c>
      <c r="F4" s="55" t="s">
        <v>39</v>
      </c>
      <c r="G4" s="73" t="s">
        <v>17</v>
      </c>
      <c r="H4" s="73"/>
      <c r="I4" s="55" t="s">
        <v>40</v>
      </c>
      <c r="J4" s="55" t="s">
        <v>41</v>
      </c>
      <c r="K4" s="55" t="s">
        <v>42</v>
      </c>
      <c r="L4" s="55" t="s">
        <v>46</v>
      </c>
    </row>
    <row r="5" spans="1:12" ht="31.5" x14ac:dyDescent="0.25">
      <c r="A5" s="55"/>
      <c r="B5" s="55"/>
      <c r="C5" s="55"/>
      <c r="D5" s="55"/>
      <c r="E5" s="55"/>
      <c r="F5" s="55"/>
      <c r="G5" s="8" t="s">
        <v>21</v>
      </c>
      <c r="H5" s="8" t="s">
        <v>22</v>
      </c>
      <c r="I5" s="55"/>
      <c r="J5" s="55"/>
      <c r="K5" s="55"/>
      <c r="L5" s="55"/>
    </row>
    <row r="6" spans="1:12" ht="31.5" x14ac:dyDescent="0.25">
      <c r="A6" s="3" t="s">
        <v>9</v>
      </c>
      <c r="B6" s="23" t="s">
        <v>31</v>
      </c>
      <c r="C6" s="23" t="s">
        <v>175</v>
      </c>
      <c r="D6" s="23" t="s">
        <v>364</v>
      </c>
      <c r="E6" s="23" t="s">
        <v>368</v>
      </c>
      <c r="F6" s="22">
        <v>9017685</v>
      </c>
      <c r="G6" s="22" t="s">
        <v>176</v>
      </c>
      <c r="H6" s="22">
        <v>519561582</v>
      </c>
      <c r="I6" s="22" t="s">
        <v>177</v>
      </c>
      <c r="J6" s="24">
        <v>5000</v>
      </c>
      <c r="K6" s="24">
        <v>187</v>
      </c>
      <c r="L6" s="24">
        <v>935</v>
      </c>
    </row>
    <row r="7" spans="1:12" x14ac:dyDescent="0.25">
      <c r="A7" s="3" t="s">
        <v>10</v>
      </c>
      <c r="B7" s="23" t="s">
        <v>31</v>
      </c>
      <c r="C7" s="23" t="s">
        <v>178</v>
      </c>
      <c r="D7" s="23" t="s">
        <v>364</v>
      </c>
      <c r="E7" s="23" t="s">
        <v>368</v>
      </c>
      <c r="F7" s="22">
        <v>9017688</v>
      </c>
      <c r="G7" s="22" t="s">
        <v>179</v>
      </c>
      <c r="H7" s="22">
        <v>201806739</v>
      </c>
      <c r="I7" s="22" t="s">
        <v>180</v>
      </c>
      <c r="J7" s="24">
        <v>10</v>
      </c>
      <c r="K7" s="24">
        <v>142.02500000000001</v>
      </c>
      <c r="L7" s="24">
        <v>1420.25</v>
      </c>
    </row>
    <row r="8" spans="1:12" x14ac:dyDescent="0.25">
      <c r="A8" s="3" t="s">
        <v>11</v>
      </c>
      <c r="B8" s="23" t="s">
        <v>31</v>
      </c>
      <c r="C8" s="23" t="s">
        <v>181</v>
      </c>
      <c r="D8" s="23" t="s">
        <v>364</v>
      </c>
      <c r="E8" s="23" t="s">
        <v>167</v>
      </c>
      <c r="F8" s="22">
        <v>8944111</v>
      </c>
      <c r="G8" s="22" t="s">
        <v>182</v>
      </c>
      <c r="H8" s="22">
        <v>306239109</v>
      </c>
      <c r="I8" s="22" t="s">
        <v>177</v>
      </c>
      <c r="J8" s="24">
        <v>250</v>
      </c>
      <c r="K8" s="24">
        <v>9800</v>
      </c>
      <c r="L8" s="24">
        <v>2450</v>
      </c>
    </row>
    <row r="9" spans="1:12" x14ac:dyDescent="0.25">
      <c r="A9" s="22" t="s">
        <v>23</v>
      </c>
      <c r="B9" s="23" t="s">
        <v>31</v>
      </c>
      <c r="C9" s="23" t="s">
        <v>183</v>
      </c>
      <c r="D9" s="23" t="s">
        <v>364</v>
      </c>
      <c r="E9" s="23" t="s">
        <v>167</v>
      </c>
      <c r="F9" s="22">
        <v>8943860</v>
      </c>
      <c r="G9" s="22" t="s">
        <v>184</v>
      </c>
      <c r="H9" s="22">
        <v>306089114</v>
      </c>
      <c r="I9" s="22" t="s">
        <v>185</v>
      </c>
      <c r="J9" s="24">
        <v>50</v>
      </c>
      <c r="K9" s="24">
        <v>2600</v>
      </c>
      <c r="L9" s="24">
        <v>1300</v>
      </c>
    </row>
    <row r="10" spans="1:12" ht="31.5" x14ac:dyDescent="0.25">
      <c r="A10" s="22" t="s">
        <v>43</v>
      </c>
      <c r="B10" s="23" t="s">
        <v>31</v>
      </c>
      <c r="C10" s="23" t="s">
        <v>186</v>
      </c>
      <c r="D10" s="23" t="s">
        <v>364</v>
      </c>
      <c r="E10" s="23" t="s">
        <v>167</v>
      </c>
      <c r="F10" s="22">
        <v>8872847</v>
      </c>
      <c r="G10" s="22" t="s">
        <v>187</v>
      </c>
      <c r="H10" s="22">
        <v>308089469</v>
      </c>
      <c r="I10" s="22" t="s">
        <v>180</v>
      </c>
      <c r="J10" s="24">
        <v>10</v>
      </c>
      <c r="K10" s="24">
        <v>144501</v>
      </c>
      <c r="L10" s="24">
        <v>1445.01</v>
      </c>
    </row>
    <row r="11" spans="1:12" x14ac:dyDescent="0.25">
      <c r="A11" s="22" t="s">
        <v>44</v>
      </c>
      <c r="B11" s="23" t="s">
        <v>31</v>
      </c>
      <c r="C11" s="23" t="s">
        <v>188</v>
      </c>
      <c r="D11" s="23" t="s">
        <v>364</v>
      </c>
      <c r="E11" s="23" t="s">
        <v>167</v>
      </c>
      <c r="F11" s="22">
        <v>8874780</v>
      </c>
      <c r="G11" s="22" t="s">
        <v>189</v>
      </c>
      <c r="H11" s="22">
        <v>305219520</v>
      </c>
      <c r="I11" s="22" t="s">
        <v>177</v>
      </c>
      <c r="J11" s="24">
        <v>40</v>
      </c>
      <c r="K11" s="24" t="s">
        <v>190</v>
      </c>
      <c r="L11" s="24">
        <v>737.2</v>
      </c>
    </row>
    <row r="12" spans="1:12" ht="31.5" x14ac:dyDescent="0.25">
      <c r="A12" s="22" t="s">
        <v>90</v>
      </c>
      <c r="B12" s="23" t="s">
        <v>31</v>
      </c>
      <c r="C12" s="23" t="s">
        <v>191</v>
      </c>
      <c r="D12" s="23" t="s">
        <v>364</v>
      </c>
      <c r="E12" s="23" t="s">
        <v>167</v>
      </c>
      <c r="F12" s="22">
        <v>8874919</v>
      </c>
      <c r="G12" s="22" t="s">
        <v>192</v>
      </c>
      <c r="H12" s="22">
        <v>304815209</v>
      </c>
      <c r="I12" s="22" t="s">
        <v>177</v>
      </c>
      <c r="J12" s="24">
        <v>10</v>
      </c>
      <c r="K12" s="24">
        <v>289100</v>
      </c>
      <c r="L12" s="24">
        <v>2891</v>
      </c>
    </row>
    <row r="13" spans="1:12" x14ac:dyDescent="0.25">
      <c r="A13" s="22" t="s">
        <v>91</v>
      </c>
      <c r="B13" s="23" t="s">
        <v>31</v>
      </c>
      <c r="C13" s="23" t="s">
        <v>193</v>
      </c>
      <c r="D13" s="23" t="s">
        <v>364</v>
      </c>
      <c r="E13" s="23" t="s">
        <v>167</v>
      </c>
      <c r="F13" s="28" t="s">
        <v>194</v>
      </c>
      <c r="G13" s="22" t="s">
        <v>195</v>
      </c>
      <c r="H13" s="22">
        <v>306089114</v>
      </c>
      <c r="I13" s="22" t="s">
        <v>177</v>
      </c>
      <c r="J13" s="24">
        <v>20</v>
      </c>
      <c r="K13" s="24">
        <v>15000</v>
      </c>
      <c r="L13" s="24">
        <v>300</v>
      </c>
    </row>
    <row r="14" spans="1:12" ht="31.5" x14ac:dyDescent="0.25">
      <c r="A14" s="22" t="s">
        <v>92</v>
      </c>
      <c r="B14" s="23" t="s">
        <v>31</v>
      </c>
      <c r="C14" s="23" t="s">
        <v>196</v>
      </c>
      <c r="D14" s="23" t="s">
        <v>364</v>
      </c>
      <c r="E14" s="23" t="s">
        <v>197</v>
      </c>
      <c r="F14" s="22">
        <v>1</v>
      </c>
      <c r="G14" s="22" t="s">
        <v>198</v>
      </c>
      <c r="H14" s="22">
        <v>308094280</v>
      </c>
      <c r="I14" s="22" t="s">
        <v>199</v>
      </c>
      <c r="J14" s="24">
        <v>8000</v>
      </c>
      <c r="K14" s="24">
        <v>1200</v>
      </c>
      <c r="L14" s="24">
        <v>9600</v>
      </c>
    </row>
    <row r="15" spans="1:12" ht="31.5" x14ac:dyDescent="0.25">
      <c r="A15" s="22" t="s">
        <v>93</v>
      </c>
      <c r="B15" s="23" t="s">
        <v>31</v>
      </c>
      <c r="C15" s="23" t="s">
        <v>200</v>
      </c>
      <c r="D15" s="23" t="s">
        <v>364</v>
      </c>
      <c r="E15" s="23" t="s">
        <v>167</v>
      </c>
      <c r="F15" s="22">
        <v>8849250</v>
      </c>
      <c r="G15" s="22" t="s">
        <v>201</v>
      </c>
      <c r="H15" s="22">
        <v>448611721</v>
      </c>
      <c r="I15" s="22" t="s">
        <v>202</v>
      </c>
      <c r="J15" s="24">
        <v>300</v>
      </c>
      <c r="K15" s="24">
        <v>3544</v>
      </c>
      <c r="L15" s="24">
        <v>1063.2</v>
      </c>
    </row>
    <row r="16" spans="1:12" ht="31.5" x14ac:dyDescent="0.25">
      <c r="A16" s="22" t="s">
        <v>234</v>
      </c>
      <c r="B16" s="23" t="s">
        <v>31</v>
      </c>
      <c r="C16" s="23" t="s">
        <v>203</v>
      </c>
      <c r="D16" s="23" t="s">
        <v>364</v>
      </c>
      <c r="E16" s="23" t="s">
        <v>368</v>
      </c>
      <c r="F16" s="22">
        <v>8845383</v>
      </c>
      <c r="G16" s="22" t="s">
        <v>204</v>
      </c>
      <c r="H16" s="22">
        <v>307027086</v>
      </c>
      <c r="I16" s="22" t="s">
        <v>177</v>
      </c>
      <c r="J16" s="24">
        <v>200</v>
      </c>
      <c r="K16" s="24">
        <v>979</v>
      </c>
      <c r="L16" s="24">
        <v>195.8</v>
      </c>
    </row>
    <row r="17" spans="1:12" ht="31.5" x14ac:dyDescent="0.25">
      <c r="A17" s="22" t="s">
        <v>235</v>
      </c>
      <c r="B17" s="23" t="s">
        <v>31</v>
      </c>
      <c r="C17" s="23" t="s">
        <v>205</v>
      </c>
      <c r="D17" s="23" t="s">
        <v>364</v>
      </c>
      <c r="E17" s="23" t="s">
        <v>167</v>
      </c>
      <c r="F17" s="22">
        <v>8845461</v>
      </c>
      <c r="G17" s="22" t="s">
        <v>206</v>
      </c>
      <c r="H17" s="22">
        <v>305000408</v>
      </c>
      <c r="I17" s="22" t="s">
        <v>202</v>
      </c>
      <c r="J17" s="24">
        <v>100</v>
      </c>
      <c r="K17" s="24">
        <v>2600</v>
      </c>
      <c r="L17" s="24">
        <v>260</v>
      </c>
    </row>
    <row r="18" spans="1:12" ht="31.5" x14ac:dyDescent="0.25">
      <c r="A18" s="22" t="s">
        <v>236</v>
      </c>
      <c r="B18" s="23" t="s">
        <v>31</v>
      </c>
      <c r="C18" s="23" t="s">
        <v>207</v>
      </c>
      <c r="D18" s="23" t="s">
        <v>364</v>
      </c>
      <c r="E18" s="23" t="s">
        <v>167</v>
      </c>
      <c r="F18" s="22">
        <v>8845610</v>
      </c>
      <c r="G18" s="22" t="s">
        <v>208</v>
      </c>
      <c r="H18" s="22">
        <v>306915905</v>
      </c>
      <c r="I18" s="22" t="s">
        <v>202</v>
      </c>
      <c r="J18" s="24">
        <v>200</v>
      </c>
      <c r="K18" s="24">
        <v>1680</v>
      </c>
      <c r="L18" s="24">
        <v>336</v>
      </c>
    </row>
    <row r="19" spans="1:12" ht="31.5" x14ac:dyDescent="0.25">
      <c r="A19" s="22" t="s">
        <v>237</v>
      </c>
      <c r="B19" s="23" t="s">
        <v>31</v>
      </c>
      <c r="C19" s="23" t="s">
        <v>209</v>
      </c>
      <c r="D19" s="23" t="s">
        <v>364</v>
      </c>
      <c r="E19" s="23" t="s">
        <v>167</v>
      </c>
      <c r="F19" s="22">
        <v>8845549</v>
      </c>
      <c r="G19" s="22" t="s">
        <v>210</v>
      </c>
      <c r="H19" s="22">
        <v>307521224</v>
      </c>
      <c r="I19" s="22" t="s">
        <v>202</v>
      </c>
      <c r="J19" s="24">
        <v>100</v>
      </c>
      <c r="K19" s="24">
        <v>5490</v>
      </c>
      <c r="L19" s="24">
        <v>549</v>
      </c>
    </row>
    <row r="20" spans="1:12" x14ac:dyDescent="0.25">
      <c r="A20" s="22" t="s">
        <v>238</v>
      </c>
      <c r="B20" s="23" t="s">
        <v>31</v>
      </c>
      <c r="C20" s="23" t="s">
        <v>209</v>
      </c>
      <c r="D20" s="23" t="s">
        <v>364</v>
      </c>
      <c r="E20" s="23" t="s">
        <v>167</v>
      </c>
      <c r="F20" s="22">
        <v>8845483</v>
      </c>
      <c r="G20" s="22" t="s">
        <v>211</v>
      </c>
      <c r="H20" s="22">
        <v>305219520</v>
      </c>
      <c r="I20" s="22" t="s">
        <v>185</v>
      </c>
      <c r="J20" s="24">
        <v>100</v>
      </c>
      <c r="K20" s="24">
        <v>2840</v>
      </c>
      <c r="L20" s="24">
        <v>284</v>
      </c>
    </row>
    <row r="21" spans="1:12" ht="31.5" x14ac:dyDescent="0.25">
      <c r="A21" s="22" t="s">
        <v>239</v>
      </c>
      <c r="B21" s="23" t="s">
        <v>31</v>
      </c>
      <c r="C21" s="23" t="s">
        <v>212</v>
      </c>
      <c r="D21" s="23" t="s">
        <v>364</v>
      </c>
      <c r="E21" s="23" t="s">
        <v>167</v>
      </c>
      <c r="F21" s="22">
        <v>8845400</v>
      </c>
      <c r="G21" s="22" t="s">
        <v>213</v>
      </c>
      <c r="H21" s="22">
        <v>307806976</v>
      </c>
      <c r="I21" s="22" t="s">
        <v>202</v>
      </c>
      <c r="J21" s="24">
        <v>20</v>
      </c>
      <c r="K21" s="24">
        <v>28740</v>
      </c>
      <c r="L21" s="24">
        <v>574.79999999999995</v>
      </c>
    </row>
    <row r="22" spans="1:12" x14ac:dyDescent="0.25">
      <c r="A22" s="22" t="s">
        <v>240</v>
      </c>
      <c r="B22" s="23" t="s">
        <v>31</v>
      </c>
      <c r="C22" s="23" t="s">
        <v>214</v>
      </c>
      <c r="D22" s="23" t="s">
        <v>364</v>
      </c>
      <c r="E22" s="23" t="s">
        <v>368</v>
      </c>
      <c r="F22" s="22">
        <v>8826766</v>
      </c>
      <c r="G22" s="22" t="s">
        <v>215</v>
      </c>
      <c r="H22" s="22">
        <v>305599611</v>
      </c>
      <c r="I22" s="22" t="s">
        <v>202</v>
      </c>
      <c r="J22" s="24">
        <v>100</v>
      </c>
      <c r="K22" s="24">
        <v>3400</v>
      </c>
      <c r="L22" s="24">
        <v>340</v>
      </c>
    </row>
    <row r="23" spans="1:12" x14ac:dyDescent="0.25">
      <c r="A23" s="22" t="s">
        <v>241</v>
      </c>
      <c r="B23" s="23" t="s">
        <v>31</v>
      </c>
      <c r="C23" s="23" t="s">
        <v>216</v>
      </c>
      <c r="D23" s="23" t="s">
        <v>364</v>
      </c>
      <c r="E23" s="23" t="s">
        <v>368</v>
      </c>
      <c r="F23" s="22">
        <v>8826923</v>
      </c>
      <c r="G23" s="22" t="s">
        <v>217</v>
      </c>
      <c r="H23" s="22">
        <v>305599611</v>
      </c>
      <c r="I23" s="22" t="s">
        <v>202</v>
      </c>
      <c r="J23" s="24">
        <v>70</v>
      </c>
      <c r="K23" s="24" t="s">
        <v>218</v>
      </c>
      <c r="L23" s="24">
        <v>241.5</v>
      </c>
    </row>
    <row r="24" spans="1:12" x14ac:dyDescent="0.25">
      <c r="A24" s="22" t="s">
        <v>242</v>
      </c>
      <c r="B24" s="23" t="s">
        <v>31</v>
      </c>
      <c r="C24" s="23" t="s">
        <v>219</v>
      </c>
      <c r="D24" s="23" t="s">
        <v>364</v>
      </c>
      <c r="E24" s="23" t="s">
        <v>197</v>
      </c>
      <c r="F24" s="22">
        <v>90</v>
      </c>
      <c r="G24" s="22" t="s">
        <v>220</v>
      </c>
      <c r="H24" s="22">
        <v>305341119</v>
      </c>
      <c r="I24" s="22" t="s">
        <v>177</v>
      </c>
      <c r="J24" s="24">
        <v>100</v>
      </c>
      <c r="K24" s="24">
        <v>25001</v>
      </c>
      <c r="L24" s="24">
        <v>2500.1</v>
      </c>
    </row>
    <row r="25" spans="1:12" x14ac:dyDescent="0.25">
      <c r="A25" s="22" t="s">
        <v>243</v>
      </c>
      <c r="B25" s="23" t="s">
        <v>31</v>
      </c>
      <c r="C25" s="23" t="s">
        <v>221</v>
      </c>
      <c r="D25" s="23" t="s">
        <v>364</v>
      </c>
      <c r="E25" s="23" t="s">
        <v>369</v>
      </c>
      <c r="F25" s="22" t="s">
        <v>222</v>
      </c>
      <c r="G25" s="22" t="s">
        <v>223</v>
      </c>
      <c r="H25" s="22">
        <v>207079302</v>
      </c>
      <c r="I25" s="22" t="s">
        <v>177</v>
      </c>
      <c r="J25" s="24">
        <v>50</v>
      </c>
      <c r="K25" s="24">
        <v>1800</v>
      </c>
      <c r="L25" s="24">
        <v>900</v>
      </c>
    </row>
    <row r="26" spans="1:12" x14ac:dyDescent="0.25">
      <c r="A26" s="22" t="s">
        <v>244</v>
      </c>
      <c r="B26" s="23" t="s">
        <v>31</v>
      </c>
      <c r="C26" s="23" t="s">
        <v>224</v>
      </c>
      <c r="D26" s="23" t="s">
        <v>364</v>
      </c>
      <c r="E26" s="23" t="s">
        <v>369</v>
      </c>
      <c r="F26" s="22" t="s">
        <v>225</v>
      </c>
      <c r="G26" s="22" t="s">
        <v>223</v>
      </c>
      <c r="H26" s="22">
        <v>207079302</v>
      </c>
      <c r="I26" s="22" t="s">
        <v>177</v>
      </c>
      <c r="J26" s="24">
        <v>3</v>
      </c>
      <c r="K26" s="24">
        <v>175000</v>
      </c>
      <c r="L26" s="24">
        <v>525</v>
      </c>
    </row>
    <row r="27" spans="1:12" ht="31.5" x14ac:dyDescent="0.25">
      <c r="A27" s="22" t="s">
        <v>245</v>
      </c>
      <c r="B27" s="23" t="s">
        <v>31</v>
      </c>
      <c r="C27" s="23" t="s">
        <v>226</v>
      </c>
      <c r="D27" s="23" t="s">
        <v>364</v>
      </c>
      <c r="E27" s="23" t="s">
        <v>369</v>
      </c>
      <c r="F27" s="22" t="s">
        <v>227</v>
      </c>
      <c r="G27" s="22" t="s">
        <v>223</v>
      </c>
      <c r="H27" s="22">
        <v>207079302</v>
      </c>
      <c r="I27" s="22" t="s">
        <v>202</v>
      </c>
      <c r="J27" s="24">
        <v>42</v>
      </c>
      <c r="K27" s="24">
        <v>44000</v>
      </c>
      <c r="L27" s="24">
        <v>1848</v>
      </c>
    </row>
    <row r="28" spans="1:12" x14ac:dyDescent="0.25">
      <c r="A28" s="22" t="s">
        <v>246</v>
      </c>
      <c r="B28" s="23" t="s">
        <v>31</v>
      </c>
      <c r="C28" s="23" t="s">
        <v>228</v>
      </c>
      <c r="D28" s="23" t="s">
        <v>364</v>
      </c>
      <c r="E28" s="23" t="s">
        <v>369</v>
      </c>
      <c r="F28" s="22" t="s">
        <v>229</v>
      </c>
      <c r="G28" s="22" t="s">
        <v>223</v>
      </c>
      <c r="H28" s="22">
        <v>207079302</v>
      </c>
      <c r="I28" s="22" t="s">
        <v>177</v>
      </c>
      <c r="J28" s="24">
        <v>2</v>
      </c>
      <c r="K28" s="24">
        <v>1800</v>
      </c>
      <c r="L28" s="24">
        <v>36</v>
      </c>
    </row>
    <row r="29" spans="1:12" x14ac:dyDescent="0.25">
      <c r="A29" s="22" t="s">
        <v>247</v>
      </c>
      <c r="B29" s="23" t="s">
        <v>31</v>
      </c>
      <c r="C29" s="23" t="s">
        <v>228</v>
      </c>
      <c r="D29" s="23" t="s">
        <v>364</v>
      </c>
      <c r="E29" s="23" t="s">
        <v>369</v>
      </c>
      <c r="F29" s="22" t="s">
        <v>230</v>
      </c>
      <c r="G29" s="22" t="s">
        <v>223</v>
      </c>
      <c r="H29" s="22">
        <v>207079302</v>
      </c>
      <c r="I29" s="22" t="s">
        <v>177</v>
      </c>
      <c r="J29" s="24">
        <v>10</v>
      </c>
      <c r="K29" s="24">
        <v>3200</v>
      </c>
      <c r="L29" s="24">
        <v>320</v>
      </c>
    </row>
    <row r="30" spans="1:12" x14ac:dyDescent="0.25">
      <c r="A30" s="22" t="s">
        <v>248</v>
      </c>
      <c r="B30" s="23" t="s">
        <v>31</v>
      </c>
      <c r="C30" s="23" t="s">
        <v>228</v>
      </c>
      <c r="D30" s="23" t="s">
        <v>364</v>
      </c>
      <c r="E30" s="23" t="s">
        <v>369</v>
      </c>
      <c r="F30" s="22" t="s">
        <v>231</v>
      </c>
      <c r="G30" s="22" t="s">
        <v>223</v>
      </c>
      <c r="H30" s="22">
        <v>207079302</v>
      </c>
      <c r="I30" s="22" t="s">
        <v>177</v>
      </c>
      <c r="J30" s="24">
        <v>500</v>
      </c>
      <c r="K30" s="24">
        <v>1400</v>
      </c>
      <c r="L30" s="24">
        <v>700</v>
      </c>
    </row>
    <row r="31" spans="1:12" x14ac:dyDescent="0.25">
      <c r="A31" s="22" t="s">
        <v>233</v>
      </c>
      <c r="B31" s="23" t="s">
        <v>31</v>
      </c>
      <c r="C31" s="23" t="s">
        <v>228</v>
      </c>
      <c r="D31" s="23" t="s">
        <v>364</v>
      </c>
      <c r="E31" s="23" t="s">
        <v>369</v>
      </c>
      <c r="F31" s="22" t="s">
        <v>232</v>
      </c>
      <c r="G31" s="22" t="s">
        <v>223</v>
      </c>
      <c r="H31" s="22">
        <v>207079302</v>
      </c>
      <c r="I31" s="22" t="s">
        <v>177</v>
      </c>
      <c r="J31" s="24">
        <v>500</v>
      </c>
      <c r="K31" s="24">
        <v>2400</v>
      </c>
      <c r="L31" s="24">
        <v>1200</v>
      </c>
    </row>
    <row r="33" spans="1:12" ht="32.25" customHeight="1" x14ac:dyDescent="0.25">
      <c r="A33" s="74" t="s">
        <v>24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</sheetData>
  <mergeCells count="13">
    <mergeCell ref="A33:L33"/>
    <mergeCell ref="G4:H4"/>
    <mergeCell ref="I4:I5"/>
    <mergeCell ref="J4:J5"/>
    <mergeCell ref="K4:K5"/>
    <mergeCell ref="L4:L5"/>
    <mergeCell ref="A2:L2"/>
    <mergeCell ref="A4:A5"/>
    <mergeCell ref="B4:B5"/>
    <mergeCell ref="C4:C5"/>
    <mergeCell ref="D4:D5"/>
    <mergeCell ref="E4:E5"/>
    <mergeCell ref="F4:F5"/>
  </mergeCells>
  <hyperlinks>
    <hyperlink ref="D4" r:id="rId1" display="javascript:scrollText(5421883)"/>
  </hyperlinks>
  <printOptions horizontalCentered="1"/>
  <pageMargins left="0.19685039370078741" right="0.19685039370078741" top="0.39370078740157483" bottom="0.19685039370078741" header="0.31496062992125984" footer="0.31496062992125984"/>
  <pageSetup paperSize="9" scale="6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7"/>
  <sheetViews>
    <sheetView zoomScaleNormal="100" workbookViewId="0">
      <pane xSplit="5" ySplit="6" topLeftCell="F73" activePane="bottomRight" state="frozen"/>
      <selection pane="topRight" activeCell="F1" sqref="F1"/>
      <selection pane="bottomLeft" activeCell="A9" sqref="A9"/>
      <selection pane="bottomRight" activeCell="F67" sqref="F67:F75"/>
    </sheetView>
  </sheetViews>
  <sheetFormatPr defaultRowHeight="15.75" x14ac:dyDescent="0.25"/>
  <cols>
    <col min="1" max="1" width="9.140625" style="39"/>
    <col min="2" max="2" width="17.5703125" style="39" customWidth="1"/>
    <col min="3" max="3" width="48.42578125" style="39" customWidth="1"/>
    <col min="4" max="4" width="19" style="39" customWidth="1"/>
    <col min="5" max="5" width="20" style="39" customWidth="1"/>
    <col min="6" max="6" width="32" style="39" customWidth="1"/>
    <col min="7" max="7" width="13.5703125" style="39" customWidth="1"/>
    <col min="8" max="8" width="17" style="39" customWidth="1"/>
    <col min="9" max="257" width="9.140625" style="39"/>
    <col min="258" max="258" width="17.5703125" style="39" customWidth="1"/>
    <col min="259" max="259" width="48.42578125" style="39" customWidth="1"/>
    <col min="260" max="260" width="19" style="39" customWidth="1"/>
    <col min="261" max="261" width="20" style="39" customWidth="1"/>
    <col min="262" max="262" width="32" style="39" customWidth="1"/>
    <col min="263" max="263" width="13.5703125" style="39" customWidth="1"/>
    <col min="264" max="264" width="17" style="39" customWidth="1"/>
    <col min="265" max="513" width="9.140625" style="39"/>
    <col min="514" max="514" width="17.5703125" style="39" customWidth="1"/>
    <col min="515" max="515" width="48.42578125" style="39" customWidth="1"/>
    <col min="516" max="516" width="19" style="39" customWidth="1"/>
    <col min="517" max="517" width="20" style="39" customWidth="1"/>
    <col min="518" max="518" width="32" style="39" customWidth="1"/>
    <col min="519" max="519" width="13.5703125" style="39" customWidth="1"/>
    <col min="520" max="520" width="17" style="39" customWidth="1"/>
    <col min="521" max="769" width="9.140625" style="39"/>
    <col min="770" max="770" width="17.5703125" style="39" customWidth="1"/>
    <col min="771" max="771" width="48.42578125" style="39" customWidth="1"/>
    <col min="772" max="772" width="19" style="39" customWidth="1"/>
    <col min="773" max="773" width="20" style="39" customWidth="1"/>
    <col min="774" max="774" width="32" style="39" customWidth="1"/>
    <col min="775" max="775" width="13.5703125" style="39" customWidth="1"/>
    <col min="776" max="776" width="17" style="39" customWidth="1"/>
    <col min="777" max="1025" width="9.140625" style="39"/>
    <col min="1026" max="1026" width="17.5703125" style="39" customWidth="1"/>
    <col min="1027" max="1027" width="48.42578125" style="39" customWidth="1"/>
    <col min="1028" max="1028" width="19" style="39" customWidth="1"/>
    <col min="1029" max="1029" width="20" style="39" customWidth="1"/>
    <col min="1030" max="1030" width="32" style="39" customWidth="1"/>
    <col min="1031" max="1031" width="13.5703125" style="39" customWidth="1"/>
    <col min="1032" max="1032" width="17" style="39" customWidth="1"/>
    <col min="1033" max="1281" width="9.140625" style="39"/>
    <col min="1282" max="1282" width="17.5703125" style="39" customWidth="1"/>
    <col min="1283" max="1283" width="48.42578125" style="39" customWidth="1"/>
    <col min="1284" max="1284" width="19" style="39" customWidth="1"/>
    <col min="1285" max="1285" width="20" style="39" customWidth="1"/>
    <col min="1286" max="1286" width="32" style="39" customWidth="1"/>
    <col min="1287" max="1287" width="13.5703125" style="39" customWidth="1"/>
    <col min="1288" max="1288" width="17" style="39" customWidth="1"/>
    <col min="1289" max="1537" width="9.140625" style="39"/>
    <col min="1538" max="1538" width="17.5703125" style="39" customWidth="1"/>
    <col min="1539" max="1539" width="48.42578125" style="39" customWidth="1"/>
    <col min="1540" max="1540" width="19" style="39" customWidth="1"/>
    <col min="1541" max="1541" width="20" style="39" customWidth="1"/>
    <col min="1542" max="1542" width="32" style="39" customWidth="1"/>
    <col min="1543" max="1543" width="13.5703125" style="39" customWidth="1"/>
    <col min="1544" max="1544" width="17" style="39" customWidth="1"/>
    <col min="1545" max="1793" width="9.140625" style="39"/>
    <col min="1794" max="1794" width="17.5703125" style="39" customWidth="1"/>
    <col min="1795" max="1795" width="48.42578125" style="39" customWidth="1"/>
    <col min="1796" max="1796" width="19" style="39" customWidth="1"/>
    <col min="1797" max="1797" width="20" style="39" customWidth="1"/>
    <col min="1798" max="1798" width="32" style="39" customWidth="1"/>
    <col min="1799" max="1799" width="13.5703125" style="39" customWidth="1"/>
    <col min="1800" max="1800" width="17" style="39" customWidth="1"/>
    <col min="1801" max="2049" width="9.140625" style="39"/>
    <col min="2050" max="2050" width="17.5703125" style="39" customWidth="1"/>
    <col min="2051" max="2051" width="48.42578125" style="39" customWidth="1"/>
    <col min="2052" max="2052" width="19" style="39" customWidth="1"/>
    <col min="2053" max="2053" width="20" style="39" customWidth="1"/>
    <col min="2054" max="2054" width="32" style="39" customWidth="1"/>
    <col min="2055" max="2055" width="13.5703125" style="39" customWidth="1"/>
    <col min="2056" max="2056" width="17" style="39" customWidth="1"/>
    <col min="2057" max="2305" width="9.140625" style="39"/>
    <col min="2306" max="2306" width="17.5703125" style="39" customWidth="1"/>
    <col min="2307" max="2307" width="48.42578125" style="39" customWidth="1"/>
    <col min="2308" max="2308" width="19" style="39" customWidth="1"/>
    <col min="2309" max="2309" width="20" style="39" customWidth="1"/>
    <col min="2310" max="2310" width="32" style="39" customWidth="1"/>
    <col min="2311" max="2311" width="13.5703125" style="39" customWidth="1"/>
    <col min="2312" max="2312" width="17" style="39" customWidth="1"/>
    <col min="2313" max="2561" width="9.140625" style="39"/>
    <col min="2562" max="2562" width="17.5703125" style="39" customWidth="1"/>
    <col min="2563" max="2563" width="48.42578125" style="39" customWidth="1"/>
    <col min="2564" max="2564" width="19" style="39" customWidth="1"/>
    <col min="2565" max="2565" width="20" style="39" customWidth="1"/>
    <col min="2566" max="2566" width="32" style="39" customWidth="1"/>
    <col min="2567" max="2567" width="13.5703125" style="39" customWidth="1"/>
    <col min="2568" max="2568" width="17" style="39" customWidth="1"/>
    <col min="2569" max="2817" width="9.140625" style="39"/>
    <col min="2818" max="2818" width="17.5703125" style="39" customWidth="1"/>
    <col min="2819" max="2819" width="48.42578125" style="39" customWidth="1"/>
    <col min="2820" max="2820" width="19" style="39" customWidth="1"/>
    <col min="2821" max="2821" width="20" style="39" customWidth="1"/>
    <col min="2822" max="2822" width="32" style="39" customWidth="1"/>
    <col min="2823" max="2823" width="13.5703125" style="39" customWidth="1"/>
    <col min="2824" max="2824" width="17" style="39" customWidth="1"/>
    <col min="2825" max="3073" width="9.140625" style="39"/>
    <col min="3074" max="3074" width="17.5703125" style="39" customWidth="1"/>
    <col min="3075" max="3075" width="48.42578125" style="39" customWidth="1"/>
    <col min="3076" max="3076" width="19" style="39" customWidth="1"/>
    <col min="3077" max="3077" width="20" style="39" customWidth="1"/>
    <col min="3078" max="3078" width="32" style="39" customWidth="1"/>
    <col min="3079" max="3079" width="13.5703125" style="39" customWidth="1"/>
    <col min="3080" max="3080" width="17" style="39" customWidth="1"/>
    <col min="3081" max="3329" width="9.140625" style="39"/>
    <col min="3330" max="3330" width="17.5703125" style="39" customWidth="1"/>
    <col min="3331" max="3331" width="48.42578125" style="39" customWidth="1"/>
    <col min="3332" max="3332" width="19" style="39" customWidth="1"/>
    <col min="3333" max="3333" width="20" style="39" customWidth="1"/>
    <col min="3334" max="3334" width="32" style="39" customWidth="1"/>
    <col min="3335" max="3335" width="13.5703125" style="39" customWidth="1"/>
    <col min="3336" max="3336" width="17" style="39" customWidth="1"/>
    <col min="3337" max="3585" width="9.140625" style="39"/>
    <col min="3586" max="3586" width="17.5703125" style="39" customWidth="1"/>
    <col min="3587" max="3587" width="48.42578125" style="39" customWidth="1"/>
    <col min="3588" max="3588" width="19" style="39" customWidth="1"/>
    <col min="3589" max="3589" width="20" style="39" customWidth="1"/>
    <col min="3590" max="3590" width="32" style="39" customWidth="1"/>
    <col min="3591" max="3591" width="13.5703125" style="39" customWidth="1"/>
    <col min="3592" max="3592" width="17" style="39" customWidth="1"/>
    <col min="3593" max="3841" width="9.140625" style="39"/>
    <col min="3842" max="3842" width="17.5703125" style="39" customWidth="1"/>
    <col min="3843" max="3843" width="48.42578125" style="39" customWidth="1"/>
    <col min="3844" max="3844" width="19" style="39" customWidth="1"/>
    <col min="3845" max="3845" width="20" style="39" customWidth="1"/>
    <col min="3846" max="3846" width="32" style="39" customWidth="1"/>
    <col min="3847" max="3847" width="13.5703125" style="39" customWidth="1"/>
    <col min="3848" max="3848" width="17" style="39" customWidth="1"/>
    <col min="3849" max="4097" width="9.140625" style="39"/>
    <col min="4098" max="4098" width="17.5703125" style="39" customWidth="1"/>
    <col min="4099" max="4099" width="48.42578125" style="39" customWidth="1"/>
    <col min="4100" max="4100" width="19" style="39" customWidth="1"/>
    <col min="4101" max="4101" width="20" style="39" customWidth="1"/>
    <col min="4102" max="4102" width="32" style="39" customWidth="1"/>
    <col min="4103" max="4103" width="13.5703125" style="39" customWidth="1"/>
    <col min="4104" max="4104" width="17" style="39" customWidth="1"/>
    <col min="4105" max="4353" width="9.140625" style="39"/>
    <col min="4354" max="4354" width="17.5703125" style="39" customWidth="1"/>
    <col min="4355" max="4355" width="48.42578125" style="39" customWidth="1"/>
    <col min="4356" max="4356" width="19" style="39" customWidth="1"/>
    <col min="4357" max="4357" width="20" style="39" customWidth="1"/>
    <col min="4358" max="4358" width="32" style="39" customWidth="1"/>
    <col min="4359" max="4359" width="13.5703125" style="39" customWidth="1"/>
    <col min="4360" max="4360" width="17" style="39" customWidth="1"/>
    <col min="4361" max="4609" width="9.140625" style="39"/>
    <col min="4610" max="4610" width="17.5703125" style="39" customWidth="1"/>
    <col min="4611" max="4611" width="48.42578125" style="39" customWidth="1"/>
    <col min="4612" max="4612" width="19" style="39" customWidth="1"/>
    <col min="4613" max="4613" width="20" style="39" customWidth="1"/>
    <col min="4614" max="4614" width="32" style="39" customWidth="1"/>
    <col min="4615" max="4615" width="13.5703125" style="39" customWidth="1"/>
    <col min="4616" max="4616" width="17" style="39" customWidth="1"/>
    <col min="4617" max="4865" width="9.140625" style="39"/>
    <col min="4866" max="4866" width="17.5703125" style="39" customWidth="1"/>
    <col min="4867" max="4867" width="48.42578125" style="39" customWidth="1"/>
    <col min="4868" max="4868" width="19" style="39" customWidth="1"/>
    <col min="4869" max="4869" width="20" style="39" customWidth="1"/>
    <col min="4870" max="4870" width="32" style="39" customWidth="1"/>
    <col min="4871" max="4871" width="13.5703125" style="39" customWidth="1"/>
    <col min="4872" max="4872" width="17" style="39" customWidth="1"/>
    <col min="4873" max="5121" width="9.140625" style="39"/>
    <col min="5122" max="5122" width="17.5703125" style="39" customWidth="1"/>
    <col min="5123" max="5123" width="48.42578125" style="39" customWidth="1"/>
    <col min="5124" max="5124" width="19" style="39" customWidth="1"/>
    <col min="5125" max="5125" width="20" style="39" customWidth="1"/>
    <col min="5126" max="5126" width="32" style="39" customWidth="1"/>
    <col min="5127" max="5127" width="13.5703125" style="39" customWidth="1"/>
    <col min="5128" max="5128" width="17" style="39" customWidth="1"/>
    <col min="5129" max="5377" width="9.140625" style="39"/>
    <col min="5378" max="5378" width="17.5703125" style="39" customWidth="1"/>
    <col min="5379" max="5379" width="48.42578125" style="39" customWidth="1"/>
    <col min="5380" max="5380" width="19" style="39" customWidth="1"/>
    <col min="5381" max="5381" width="20" style="39" customWidth="1"/>
    <col min="5382" max="5382" width="32" style="39" customWidth="1"/>
    <col min="5383" max="5383" width="13.5703125" style="39" customWidth="1"/>
    <col min="5384" max="5384" width="17" style="39" customWidth="1"/>
    <col min="5385" max="5633" width="9.140625" style="39"/>
    <col min="5634" max="5634" width="17.5703125" style="39" customWidth="1"/>
    <col min="5635" max="5635" width="48.42578125" style="39" customWidth="1"/>
    <col min="5636" max="5636" width="19" style="39" customWidth="1"/>
    <col min="5637" max="5637" width="20" style="39" customWidth="1"/>
    <col min="5638" max="5638" width="32" style="39" customWidth="1"/>
    <col min="5639" max="5639" width="13.5703125" style="39" customWidth="1"/>
    <col min="5640" max="5640" width="17" style="39" customWidth="1"/>
    <col min="5641" max="5889" width="9.140625" style="39"/>
    <col min="5890" max="5890" width="17.5703125" style="39" customWidth="1"/>
    <col min="5891" max="5891" width="48.42578125" style="39" customWidth="1"/>
    <col min="5892" max="5892" width="19" style="39" customWidth="1"/>
    <col min="5893" max="5893" width="20" style="39" customWidth="1"/>
    <col min="5894" max="5894" width="32" style="39" customWidth="1"/>
    <col min="5895" max="5895" width="13.5703125" style="39" customWidth="1"/>
    <col min="5896" max="5896" width="17" style="39" customWidth="1"/>
    <col min="5897" max="6145" width="9.140625" style="39"/>
    <col min="6146" max="6146" width="17.5703125" style="39" customWidth="1"/>
    <col min="6147" max="6147" width="48.42578125" style="39" customWidth="1"/>
    <col min="6148" max="6148" width="19" style="39" customWidth="1"/>
    <col min="6149" max="6149" width="20" style="39" customWidth="1"/>
    <col min="6150" max="6150" width="32" style="39" customWidth="1"/>
    <col min="6151" max="6151" width="13.5703125" style="39" customWidth="1"/>
    <col min="6152" max="6152" width="17" style="39" customWidth="1"/>
    <col min="6153" max="6401" width="9.140625" style="39"/>
    <col min="6402" max="6402" width="17.5703125" style="39" customWidth="1"/>
    <col min="6403" max="6403" width="48.42578125" style="39" customWidth="1"/>
    <col min="6404" max="6404" width="19" style="39" customWidth="1"/>
    <col min="6405" max="6405" width="20" style="39" customWidth="1"/>
    <col min="6406" max="6406" width="32" style="39" customWidth="1"/>
    <col min="6407" max="6407" width="13.5703125" style="39" customWidth="1"/>
    <col min="6408" max="6408" width="17" style="39" customWidth="1"/>
    <col min="6409" max="6657" width="9.140625" style="39"/>
    <col min="6658" max="6658" width="17.5703125" style="39" customWidth="1"/>
    <col min="6659" max="6659" width="48.42578125" style="39" customWidth="1"/>
    <col min="6660" max="6660" width="19" style="39" customWidth="1"/>
    <col min="6661" max="6661" width="20" style="39" customWidth="1"/>
    <col min="6662" max="6662" width="32" style="39" customWidth="1"/>
    <col min="6663" max="6663" width="13.5703125" style="39" customWidth="1"/>
    <col min="6664" max="6664" width="17" style="39" customWidth="1"/>
    <col min="6665" max="6913" width="9.140625" style="39"/>
    <col min="6914" max="6914" width="17.5703125" style="39" customWidth="1"/>
    <col min="6915" max="6915" width="48.42578125" style="39" customWidth="1"/>
    <col min="6916" max="6916" width="19" style="39" customWidth="1"/>
    <col min="6917" max="6917" width="20" style="39" customWidth="1"/>
    <col min="6918" max="6918" width="32" style="39" customWidth="1"/>
    <col min="6919" max="6919" width="13.5703125" style="39" customWidth="1"/>
    <col min="6920" max="6920" width="17" style="39" customWidth="1"/>
    <col min="6921" max="7169" width="9.140625" style="39"/>
    <col min="7170" max="7170" width="17.5703125" style="39" customWidth="1"/>
    <col min="7171" max="7171" width="48.42578125" style="39" customWidth="1"/>
    <col min="7172" max="7172" width="19" style="39" customWidth="1"/>
    <col min="7173" max="7173" width="20" style="39" customWidth="1"/>
    <col min="7174" max="7174" width="32" style="39" customWidth="1"/>
    <col min="7175" max="7175" width="13.5703125" style="39" customWidth="1"/>
    <col min="7176" max="7176" width="17" style="39" customWidth="1"/>
    <col min="7177" max="7425" width="9.140625" style="39"/>
    <col min="7426" max="7426" width="17.5703125" style="39" customWidth="1"/>
    <col min="7427" max="7427" width="48.42578125" style="39" customWidth="1"/>
    <col min="7428" max="7428" width="19" style="39" customWidth="1"/>
    <col min="7429" max="7429" width="20" style="39" customWidth="1"/>
    <col min="7430" max="7430" width="32" style="39" customWidth="1"/>
    <col min="7431" max="7431" width="13.5703125" style="39" customWidth="1"/>
    <col min="7432" max="7432" width="17" style="39" customWidth="1"/>
    <col min="7433" max="7681" width="9.140625" style="39"/>
    <col min="7682" max="7682" width="17.5703125" style="39" customWidth="1"/>
    <col min="7683" max="7683" width="48.42578125" style="39" customWidth="1"/>
    <col min="7684" max="7684" width="19" style="39" customWidth="1"/>
    <col min="7685" max="7685" width="20" style="39" customWidth="1"/>
    <col min="7686" max="7686" width="32" style="39" customWidth="1"/>
    <col min="7687" max="7687" width="13.5703125" style="39" customWidth="1"/>
    <col min="7688" max="7688" width="17" style="39" customWidth="1"/>
    <col min="7689" max="7937" width="9.140625" style="39"/>
    <col min="7938" max="7938" width="17.5703125" style="39" customWidth="1"/>
    <col min="7939" max="7939" width="48.42578125" style="39" customWidth="1"/>
    <col min="7940" max="7940" width="19" style="39" customWidth="1"/>
    <col min="7941" max="7941" width="20" style="39" customWidth="1"/>
    <col min="7942" max="7942" width="32" style="39" customWidth="1"/>
    <col min="7943" max="7943" width="13.5703125" style="39" customWidth="1"/>
    <col min="7944" max="7944" width="17" style="39" customWidth="1"/>
    <col min="7945" max="8193" width="9.140625" style="39"/>
    <col min="8194" max="8194" width="17.5703125" style="39" customWidth="1"/>
    <col min="8195" max="8195" width="48.42578125" style="39" customWidth="1"/>
    <col min="8196" max="8196" width="19" style="39" customWidth="1"/>
    <col min="8197" max="8197" width="20" style="39" customWidth="1"/>
    <col min="8198" max="8198" width="32" style="39" customWidth="1"/>
    <col min="8199" max="8199" width="13.5703125" style="39" customWidth="1"/>
    <col min="8200" max="8200" width="17" style="39" customWidth="1"/>
    <col min="8201" max="8449" width="9.140625" style="39"/>
    <col min="8450" max="8450" width="17.5703125" style="39" customWidth="1"/>
    <col min="8451" max="8451" width="48.42578125" style="39" customWidth="1"/>
    <col min="8452" max="8452" width="19" style="39" customWidth="1"/>
    <col min="8453" max="8453" width="20" style="39" customWidth="1"/>
    <col min="8454" max="8454" width="32" style="39" customWidth="1"/>
    <col min="8455" max="8455" width="13.5703125" style="39" customWidth="1"/>
    <col min="8456" max="8456" width="17" style="39" customWidth="1"/>
    <col min="8457" max="8705" width="9.140625" style="39"/>
    <col min="8706" max="8706" width="17.5703125" style="39" customWidth="1"/>
    <col min="8707" max="8707" width="48.42578125" style="39" customWidth="1"/>
    <col min="8708" max="8708" width="19" style="39" customWidth="1"/>
    <col min="8709" max="8709" width="20" style="39" customWidth="1"/>
    <col min="8710" max="8710" width="32" style="39" customWidth="1"/>
    <col min="8711" max="8711" width="13.5703125" style="39" customWidth="1"/>
    <col min="8712" max="8712" width="17" style="39" customWidth="1"/>
    <col min="8713" max="8961" width="9.140625" style="39"/>
    <col min="8962" max="8962" width="17.5703125" style="39" customWidth="1"/>
    <col min="8963" max="8963" width="48.42578125" style="39" customWidth="1"/>
    <col min="8964" max="8964" width="19" style="39" customWidth="1"/>
    <col min="8965" max="8965" width="20" style="39" customWidth="1"/>
    <col min="8966" max="8966" width="32" style="39" customWidth="1"/>
    <col min="8967" max="8967" width="13.5703125" style="39" customWidth="1"/>
    <col min="8968" max="8968" width="17" style="39" customWidth="1"/>
    <col min="8969" max="9217" width="9.140625" style="39"/>
    <col min="9218" max="9218" width="17.5703125" style="39" customWidth="1"/>
    <col min="9219" max="9219" width="48.42578125" style="39" customWidth="1"/>
    <col min="9220" max="9220" width="19" style="39" customWidth="1"/>
    <col min="9221" max="9221" width="20" style="39" customWidth="1"/>
    <col min="9222" max="9222" width="32" style="39" customWidth="1"/>
    <col min="9223" max="9223" width="13.5703125" style="39" customWidth="1"/>
    <col min="9224" max="9224" width="17" style="39" customWidth="1"/>
    <col min="9225" max="9473" width="9.140625" style="39"/>
    <col min="9474" max="9474" width="17.5703125" style="39" customWidth="1"/>
    <col min="9475" max="9475" width="48.42578125" style="39" customWidth="1"/>
    <col min="9476" max="9476" width="19" style="39" customWidth="1"/>
    <col min="9477" max="9477" width="20" style="39" customWidth="1"/>
    <col min="9478" max="9478" width="32" style="39" customWidth="1"/>
    <col min="9479" max="9479" width="13.5703125" style="39" customWidth="1"/>
    <col min="9480" max="9480" width="17" style="39" customWidth="1"/>
    <col min="9481" max="9729" width="9.140625" style="39"/>
    <col min="9730" max="9730" width="17.5703125" style="39" customWidth="1"/>
    <col min="9731" max="9731" width="48.42578125" style="39" customWidth="1"/>
    <col min="9732" max="9732" width="19" style="39" customWidth="1"/>
    <col min="9733" max="9733" width="20" style="39" customWidth="1"/>
    <col min="9734" max="9734" width="32" style="39" customWidth="1"/>
    <col min="9735" max="9735" width="13.5703125" style="39" customWidth="1"/>
    <col min="9736" max="9736" width="17" style="39" customWidth="1"/>
    <col min="9737" max="9985" width="9.140625" style="39"/>
    <col min="9986" max="9986" width="17.5703125" style="39" customWidth="1"/>
    <col min="9987" max="9987" width="48.42578125" style="39" customWidth="1"/>
    <col min="9988" max="9988" width="19" style="39" customWidth="1"/>
    <col min="9989" max="9989" width="20" style="39" customWidth="1"/>
    <col min="9990" max="9990" width="32" style="39" customWidth="1"/>
    <col min="9991" max="9991" width="13.5703125" style="39" customWidth="1"/>
    <col min="9992" max="9992" width="17" style="39" customWidth="1"/>
    <col min="9993" max="10241" width="9.140625" style="39"/>
    <col min="10242" max="10242" width="17.5703125" style="39" customWidth="1"/>
    <col min="10243" max="10243" width="48.42578125" style="39" customWidth="1"/>
    <col min="10244" max="10244" width="19" style="39" customWidth="1"/>
    <col min="10245" max="10245" width="20" style="39" customWidth="1"/>
    <col min="10246" max="10246" width="32" style="39" customWidth="1"/>
    <col min="10247" max="10247" width="13.5703125" style="39" customWidth="1"/>
    <col min="10248" max="10248" width="17" style="39" customWidth="1"/>
    <col min="10249" max="10497" width="9.140625" style="39"/>
    <col min="10498" max="10498" width="17.5703125" style="39" customWidth="1"/>
    <col min="10499" max="10499" width="48.42578125" style="39" customWidth="1"/>
    <col min="10500" max="10500" width="19" style="39" customWidth="1"/>
    <col min="10501" max="10501" width="20" style="39" customWidth="1"/>
    <col min="10502" max="10502" width="32" style="39" customWidth="1"/>
    <col min="10503" max="10503" width="13.5703125" style="39" customWidth="1"/>
    <col min="10504" max="10504" width="17" style="39" customWidth="1"/>
    <col min="10505" max="10753" width="9.140625" style="39"/>
    <col min="10754" max="10754" width="17.5703125" style="39" customWidth="1"/>
    <col min="10755" max="10755" width="48.42578125" style="39" customWidth="1"/>
    <col min="10756" max="10756" width="19" style="39" customWidth="1"/>
    <col min="10757" max="10757" width="20" style="39" customWidth="1"/>
    <col min="10758" max="10758" width="32" style="39" customWidth="1"/>
    <col min="10759" max="10759" width="13.5703125" style="39" customWidth="1"/>
    <col min="10760" max="10760" width="17" style="39" customWidth="1"/>
    <col min="10761" max="11009" width="9.140625" style="39"/>
    <col min="11010" max="11010" width="17.5703125" style="39" customWidth="1"/>
    <col min="11011" max="11011" width="48.42578125" style="39" customWidth="1"/>
    <col min="11012" max="11012" width="19" style="39" customWidth="1"/>
    <col min="11013" max="11013" width="20" style="39" customWidth="1"/>
    <col min="11014" max="11014" width="32" style="39" customWidth="1"/>
    <col min="11015" max="11015" width="13.5703125" style="39" customWidth="1"/>
    <col min="11016" max="11016" width="17" style="39" customWidth="1"/>
    <col min="11017" max="11265" width="9.140625" style="39"/>
    <col min="11266" max="11266" width="17.5703125" style="39" customWidth="1"/>
    <col min="11267" max="11267" width="48.42578125" style="39" customWidth="1"/>
    <col min="11268" max="11268" width="19" style="39" customWidth="1"/>
    <col min="11269" max="11269" width="20" style="39" customWidth="1"/>
    <col min="11270" max="11270" width="32" style="39" customWidth="1"/>
    <col min="11271" max="11271" width="13.5703125" style="39" customWidth="1"/>
    <col min="11272" max="11272" width="17" style="39" customWidth="1"/>
    <col min="11273" max="11521" width="9.140625" style="39"/>
    <col min="11522" max="11522" width="17.5703125" style="39" customWidth="1"/>
    <col min="11523" max="11523" width="48.42578125" style="39" customWidth="1"/>
    <col min="11524" max="11524" width="19" style="39" customWidth="1"/>
    <col min="11525" max="11525" width="20" style="39" customWidth="1"/>
    <col min="11526" max="11526" width="32" style="39" customWidth="1"/>
    <col min="11527" max="11527" width="13.5703125" style="39" customWidth="1"/>
    <col min="11528" max="11528" width="17" style="39" customWidth="1"/>
    <col min="11529" max="11777" width="9.140625" style="39"/>
    <col min="11778" max="11778" width="17.5703125" style="39" customWidth="1"/>
    <col min="11779" max="11779" width="48.42578125" style="39" customWidth="1"/>
    <col min="11780" max="11780" width="19" style="39" customWidth="1"/>
    <col min="11781" max="11781" width="20" style="39" customWidth="1"/>
    <col min="11782" max="11782" width="32" style="39" customWidth="1"/>
    <col min="11783" max="11783" width="13.5703125" style="39" customWidth="1"/>
    <col min="11784" max="11784" width="17" style="39" customWidth="1"/>
    <col min="11785" max="12033" width="9.140625" style="39"/>
    <col min="12034" max="12034" width="17.5703125" style="39" customWidth="1"/>
    <col min="12035" max="12035" width="48.42578125" style="39" customWidth="1"/>
    <col min="12036" max="12036" width="19" style="39" customWidth="1"/>
    <col min="12037" max="12037" width="20" style="39" customWidth="1"/>
    <col min="12038" max="12038" width="32" style="39" customWidth="1"/>
    <col min="12039" max="12039" width="13.5703125" style="39" customWidth="1"/>
    <col min="12040" max="12040" width="17" style="39" customWidth="1"/>
    <col min="12041" max="12289" width="9.140625" style="39"/>
    <col min="12290" max="12290" width="17.5703125" style="39" customWidth="1"/>
    <col min="12291" max="12291" width="48.42578125" style="39" customWidth="1"/>
    <col min="12292" max="12292" width="19" style="39" customWidth="1"/>
    <col min="12293" max="12293" width="20" style="39" customWidth="1"/>
    <col min="12294" max="12294" width="32" style="39" customWidth="1"/>
    <col min="12295" max="12295" width="13.5703125" style="39" customWidth="1"/>
    <col min="12296" max="12296" width="17" style="39" customWidth="1"/>
    <col min="12297" max="12545" width="9.140625" style="39"/>
    <col min="12546" max="12546" width="17.5703125" style="39" customWidth="1"/>
    <col min="12547" max="12547" width="48.42578125" style="39" customWidth="1"/>
    <col min="12548" max="12548" width="19" style="39" customWidth="1"/>
    <col min="12549" max="12549" width="20" style="39" customWidth="1"/>
    <col min="12550" max="12550" width="32" style="39" customWidth="1"/>
    <col min="12551" max="12551" width="13.5703125" style="39" customWidth="1"/>
    <col min="12552" max="12552" width="17" style="39" customWidth="1"/>
    <col min="12553" max="12801" width="9.140625" style="39"/>
    <col min="12802" max="12802" width="17.5703125" style="39" customWidth="1"/>
    <col min="12803" max="12803" width="48.42578125" style="39" customWidth="1"/>
    <col min="12804" max="12804" width="19" style="39" customWidth="1"/>
    <col min="12805" max="12805" width="20" style="39" customWidth="1"/>
    <col min="12806" max="12806" width="32" style="39" customWidth="1"/>
    <col min="12807" max="12807" width="13.5703125" style="39" customWidth="1"/>
    <col min="12808" max="12808" width="17" style="39" customWidth="1"/>
    <col min="12809" max="13057" width="9.140625" style="39"/>
    <col min="13058" max="13058" width="17.5703125" style="39" customWidth="1"/>
    <col min="13059" max="13059" width="48.42578125" style="39" customWidth="1"/>
    <col min="13060" max="13060" width="19" style="39" customWidth="1"/>
    <col min="13061" max="13061" width="20" style="39" customWidth="1"/>
    <col min="13062" max="13062" width="32" style="39" customWidth="1"/>
    <col min="13063" max="13063" width="13.5703125" style="39" customWidth="1"/>
    <col min="13064" max="13064" width="17" style="39" customWidth="1"/>
    <col min="13065" max="13313" width="9.140625" style="39"/>
    <col min="13314" max="13314" width="17.5703125" style="39" customWidth="1"/>
    <col min="13315" max="13315" width="48.42578125" style="39" customWidth="1"/>
    <col min="13316" max="13316" width="19" style="39" customWidth="1"/>
    <col min="13317" max="13317" width="20" style="39" customWidth="1"/>
    <col min="13318" max="13318" width="32" style="39" customWidth="1"/>
    <col min="13319" max="13319" width="13.5703125" style="39" customWidth="1"/>
    <col min="13320" max="13320" width="17" style="39" customWidth="1"/>
    <col min="13321" max="13569" width="9.140625" style="39"/>
    <col min="13570" max="13570" width="17.5703125" style="39" customWidth="1"/>
    <col min="13571" max="13571" width="48.42578125" style="39" customWidth="1"/>
    <col min="13572" max="13572" width="19" style="39" customWidth="1"/>
    <col min="13573" max="13573" width="20" style="39" customWidth="1"/>
    <col min="13574" max="13574" width="32" style="39" customWidth="1"/>
    <col min="13575" max="13575" width="13.5703125" style="39" customWidth="1"/>
    <col min="13576" max="13576" width="17" style="39" customWidth="1"/>
    <col min="13577" max="13825" width="9.140625" style="39"/>
    <col min="13826" max="13826" width="17.5703125" style="39" customWidth="1"/>
    <col min="13827" max="13827" width="48.42578125" style="39" customWidth="1"/>
    <col min="13828" max="13828" width="19" style="39" customWidth="1"/>
    <col min="13829" max="13829" width="20" style="39" customWidth="1"/>
    <col min="13830" max="13830" width="32" style="39" customWidth="1"/>
    <col min="13831" max="13831" width="13.5703125" style="39" customWidth="1"/>
    <col min="13832" max="13832" width="17" style="39" customWidth="1"/>
    <col min="13833" max="14081" width="9.140625" style="39"/>
    <col min="14082" max="14082" width="17.5703125" style="39" customWidth="1"/>
    <col min="14083" max="14083" width="48.42578125" style="39" customWidth="1"/>
    <col min="14084" max="14084" width="19" style="39" customWidth="1"/>
    <col min="14085" max="14085" width="20" style="39" customWidth="1"/>
    <col min="14086" max="14086" width="32" style="39" customWidth="1"/>
    <col min="14087" max="14087" width="13.5703125" style="39" customWidth="1"/>
    <col min="14088" max="14088" width="17" style="39" customWidth="1"/>
    <col min="14089" max="14337" width="9.140625" style="39"/>
    <col min="14338" max="14338" width="17.5703125" style="39" customWidth="1"/>
    <col min="14339" max="14339" width="48.42578125" style="39" customWidth="1"/>
    <col min="14340" max="14340" width="19" style="39" customWidth="1"/>
    <col min="14341" max="14341" width="20" style="39" customWidth="1"/>
    <col min="14342" max="14342" width="32" style="39" customWidth="1"/>
    <col min="14343" max="14343" width="13.5703125" style="39" customWidth="1"/>
    <col min="14344" max="14344" width="17" style="39" customWidth="1"/>
    <col min="14345" max="14593" width="9.140625" style="39"/>
    <col min="14594" max="14594" width="17.5703125" style="39" customWidth="1"/>
    <col min="14595" max="14595" width="48.42578125" style="39" customWidth="1"/>
    <col min="14596" max="14596" width="19" style="39" customWidth="1"/>
    <col min="14597" max="14597" width="20" style="39" customWidth="1"/>
    <col min="14598" max="14598" width="32" style="39" customWidth="1"/>
    <col min="14599" max="14599" width="13.5703125" style="39" customWidth="1"/>
    <col min="14600" max="14600" width="17" style="39" customWidth="1"/>
    <col min="14601" max="14849" width="9.140625" style="39"/>
    <col min="14850" max="14850" width="17.5703125" style="39" customWidth="1"/>
    <col min="14851" max="14851" width="48.42578125" style="39" customWidth="1"/>
    <col min="14852" max="14852" width="19" style="39" customWidth="1"/>
    <col min="14853" max="14853" width="20" style="39" customWidth="1"/>
    <col min="14854" max="14854" width="32" style="39" customWidth="1"/>
    <col min="14855" max="14855" width="13.5703125" style="39" customWidth="1"/>
    <col min="14856" max="14856" width="17" style="39" customWidth="1"/>
    <col min="14857" max="15105" width="9.140625" style="39"/>
    <col min="15106" max="15106" width="17.5703125" style="39" customWidth="1"/>
    <col min="15107" max="15107" width="48.42578125" style="39" customWidth="1"/>
    <col min="15108" max="15108" width="19" style="39" customWidth="1"/>
    <col min="15109" max="15109" width="20" style="39" customWidth="1"/>
    <col min="15110" max="15110" width="32" style="39" customWidth="1"/>
    <col min="15111" max="15111" width="13.5703125" style="39" customWidth="1"/>
    <col min="15112" max="15112" width="17" style="39" customWidth="1"/>
    <col min="15113" max="15361" width="9.140625" style="39"/>
    <col min="15362" max="15362" width="17.5703125" style="39" customWidth="1"/>
    <col min="15363" max="15363" width="48.42578125" style="39" customWidth="1"/>
    <col min="15364" max="15364" width="19" style="39" customWidth="1"/>
    <col min="15365" max="15365" width="20" style="39" customWidth="1"/>
    <col min="15366" max="15366" width="32" style="39" customWidth="1"/>
    <col min="15367" max="15367" width="13.5703125" style="39" customWidth="1"/>
    <col min="15368" max="15368" width="17" style="39" customWidth="1"/>
    <col min="15369" max="15617" width="9.140625" style="39"/>
    <col min="15618" max="15618" width="17.5703125" style="39" customWidth="1"/>
    <col min="15619" max="15619" width="48.42578125" style="39" customWidth="1"/>
    <col min="15620" max="15620" width="19" style="39" customWidth="1"/>
    <col min="15621" max="15621" width="20" style="39" customWidth="1"/>
    <col min="15622" max="15622" width="32" style="39" customWidth="1"/>
    <col min="15623" max="15623" width="13.5703125" style="39" customWidth="1"/>
    <col min="15624" max="15624" width="17" style="39" customWidth="1"/>
    <col min="15625" max="15873" width="9.140625" style="39"/>
    <col min="15874" max="15874" width="17.5703125" style="39" customWidth="1"/>
    <col min="15875" max="15875" width="48.42578125" style="39" customWidth="1"/>
    <col min="15876" max="15876" width="19" style="39" customWidth="1"/>
    <col min="15877" max="15877" width="20" style="39" customWidth="1"/>
    <col min="15878" max="15878" width="32" style="39" customWidth="1"/>
    <col min="15879" max="15879" width="13.5703125" style="39" customWidth="1"/>
    <col min="15880" max="15880" width="17" style="39" customWidth="1"/>
    <col min="15881" max="16129" width="9.140625" style="39"/>
    <col min="16130" max="16130" width="17.5703125" style="39" customWidth="1"/>
    <col min="16131" max="16131" width="48.42578125" style="39" customWidth="1"/>
    <col min="16132" max="16132" width="19" style="39" customWidth="1"/>
    <col min="16133" max="16133" width="20" style="39" customWidth="1"/>
    <col min="16134" max="16134" width="32" style="39" customWidth="1"/>
    <col min="16135" max="16135" width="13.5703125" style="39" customWidth="1"/>
    <col min="16136" max="16136" width="17" style="39" customWidth="1"/>
    <col min="16137" max="16384" width="9.140625" style="39"/>
  </cols>
  <sheetData>
    <row r="1" spans="1:8" x14ac:dyDescent="0.25">
      <c r="H1" s="40" t="s">
        <v>145</v>
      </c>
    </row>
    <row r="2" spans="1:8" ht="45" customHeight="1" x14ac:dyDescent="0.25">
      <c r="A2" s="57" t="s">
        <v>371</v>
      </c>
      <c r="B2" s="57"/>
      <c r="C2" s="57"/>
      <c r="D2" s="57"/>
      <c r="E2" s="57"/>
      <c r="F2" s="57"/>
      <c r="G2" s="57"/>
      <c r="H2" s="57"/>
    </row>
    <row r="3" spans="1:8" x14ac:dyDescent="0.25">
      <c r="H3" s="40" t="s">
        <v>389</v>
      </c>
    </row>
    <row r="4" spans="1:8" ht="28.5" customHeight="1" x14ac:dyDescent="0.25">
      <c r="A4" s="56" t="s">
        <v>0</v>
      </c>
      <c r="B4" s="56" t="s">
        <v>25</v>
      </c>
      <c r="C4" s="56" t="s">
        <v>47</v>
      </c>
      <c r="D4" s="56" t="s">
        <v>37</v>
      </c>
      <c r="E4" s="56" t="s">
        <v>38</v>
      </c>
      <c r="F4" s="60" t="s">
        <v>17</v>
      </c>
      <c r="G4" s="60"/>
      <c r="H4" s="56" t="s">
        <v>129</v>
      </c>
    </row>
    <row r="5" spans="1:8" ht="41.25" customHeight="1" x14ac:dyDescent="0.25">
      <c r="A5" s="56"/>
      <c r="B5" s="56"/>
      <c r="C5" s="56"/>
      <c r="D5" s="56"/>
      <c r="E5" s="56"/>
      <c r="F5" s="43" t="s">
        <v>21</v>
      </c>
      <c r="G5" s="43" t="s">
        <v>22</v>
      </c>
      <c r="H5" s="56"/>
    </row>
    <row r="6" spans="1:8" s="1" customFormat="1" x14ac:dyDescent="0.25">
      <c r="A6" s="44">
        <f>+A7+A12+A17+A21+A50+A53+A66</f>
        <v>57</v>
      </c>
      <c r="B6" s="45"/>
      <c r="C6" s="45" t="s">
        <v>405</v>
      </c>
      <c r="D6" s="45"/>
      <c r="E6" s="45"/>
      <c r="F6" s="45"/>
      <c r="G6" s="45"/>
      <c r="H6" s="49">
        <f>+H7+H12+H17+H21+H50+H53+H66</f>
        <v>200924397.34677485</v>
      </c>
    </row>
    <row r="7" spans="1:8" s="1" customFormat="1" x14ac:dyDescent="0.25">
      <c r="A7" s="46">
        <v>3</v>
      </c>
      <c r="B7" s="45"/>
      <c r="C7" s="47" t="s">
        <v>392</v>
      </c>
      <c r="D7" s="45"/>
      <c r="E7" s="45"/>
      <c r="F7" s="46"/>
      <c r="G7" s="46"/>
      <c r="H7" s="53">
        <f>SUM(H9:H11)</f>
        <v>3229800</v>
      </c>
    </row>
    <row r="8" spans="1:8" x14ac:dyDescent="0.25">
      <c r="A8" s="42"/>
      <c r="B8" s="85"/>
      <c r="C8" s="34" t="s">
        <v>62</v>
      </c>
      <c r="D8" s="33" t="s">
        <v>364</v>
      </c>
      <c r="E8" s="41"/>
      <c r="F8" s="42"/>
      <c r="G8" s="42"/>
      <c r="H8" s="41"/>
    </row>
    <row r="9" spans="1:8" ht="31.5" x14ac:dyDescent="0.25">
      <c r="A9" s="37">
        <v>1</v>
      </c>
      <c r="B9" s="85" t="s">
        <v>391</v>
      </c>
      <c r="C9" s="85" t="s">
        <v>253</v>
      </c>
      <c r="D9" s="33" t="s">
        <v>364</v>
      </c>
      <c r="E9" s="33" t="s">
        <v>271</v>
      </c>
      <c r="F9" s="83" t="s">
        <v>255</v>
      </c>
      <c r="G9" s="30" t="s">
        <v>256</v>
      </c>
      <c r="H9" s="84">
        <v>798600</v>
      </c>
    </row>
    <row r="10" spans="1:8" ht="31.5" x14ac:dyDescent="0.25">
      <c r="A10" s="37">
        <f>+A9+1</f>
        <v>2</v>
      </c>
      <c r="B10" s="85" t="s">
        <v>391</v>
      </c>
      <c r="C10" s="85" t="s">
        <v>257</v>
      </c>
      <c r="D10" s="33" t="s">
        <v>364</v>
      </c>
      <c r="E10" s="33" t="s">
        <v>271</v>
      </c>
      <c r="F10" s="83" t="s">
        <v>258</v>
      </c>
      <c r="G10" s="30" t="s">
        <v>259</v>
      </c>
      <c r="H10" s="84">
        <v>1062900</v>
      </c>
    </row>
    <row r="11" spans="1:8" ht="63" x14ac:dyDescent="0.25">
      <c r="A11" s="37">
        <f>+A10+1</f>
        <v>3</v>
      </c>
      <c r="B11" s="85" t="s">
        <v>391</v>
      </c>
      <c r="C11" s="85" t="s">
        <v>260</v>
      </c>
      <c r="D11" s="33" t="s">
        <v>364</v>
      </c>
      <c r="E11" s="33" t="s">
        <v>271</v>
      </c>
      <c r="F11" s="83" t="s">
        <v>261</v>
      </c>
      <c r="G11" s="30" t="s">
        <v>262</v>
      </c>
      <c r="H11" s="84">
        <v>1368300</v>
      </c>
    </row>
    <row r="12" spans="1:8" s="1" customFormat="1" x14ac:dyDescent="0.25">
      <c r="A12" s="46">
        <v>3</v>
      </c>
      <c r="B12" s="45"/>
      <c r="C12" s="47" t="s">
        <v>390</v>
      </c>
      <c r="D12" s="45"/>
      <c r="E12" s="45"/>
      <c r="F12" s="46"/>
      <c r="G12" s="46"/>
      <c r="H12" s="53">
        <f>SUM(H14:H16)</f>
        <v>11655688.552154846</v>
      </c>
    </row>
    <row r="13" spans="1:8" x14ac:dyDescent="0.25">
      <c r="A13" s="42"/>
      <c r="B13" s="35"/>
      <c r="C13" s="34" t="s">
        <v>266</v>
      </c>
      <c r="D13" s="41"/>
      <c r="E13" s="41"/>
      <c r="F13" s="42"/>
      <c r="G13" s="42"/>
      <c r="H13" s="41"/>
    </row>
    <row r="14" spans="1:8" ht="47.25" x14ac:dyDescent="0.25">
      <c r="A14" s="37">
        <v>1</v>
      </c>
      <c r="B14" s="85" t="s">
        <v>391</v>
      </c>
      <c r="C14" s="85" t="s">
        <v>267</v>
      </c>
      <c r="D14" s="33" t="s">
        <v>364</v>
      </c>
      <c r="E14" s="33" t="s">
        <v>271</v>
      </c>
      <c r="F14" s="83" t="s">
        <v>268</v>
      </c>
      <c r="G14" s="33">
        <v>301116992</v>
      </c>
      <c r="H14" s="84">
        <v>3206866.0447903913</v>
      </c>
    </row>
    <row r="15" spans="1:8" ht="47.25" x14ac:dyDescent="0.25">
      <c r="A15" s="37">
        <f>+A14+1</f>
        <v>2</v>
      </c>
      <c r="B15" s="85" t="s">
        <v>391</v>
      </c>
      <c r="C15" s="85" t="s">
        <v>269</v>
      </c>
      <c r="D15" s="33" t="s">
        <v>364</v>
      </c>
      <c r="E15" s="33" t="s">
        <v>271</v>
      </c>
      <c r="F15" s="83" t="s">
        <v>265</v>
      </c>
      <c r="G15" s="50">
        <v>303411664</v>
      </c>
      <c r="H15" s="84">
        <v>4663019.9884644561</v>
      </c>
    </row>
    <row r="16" spans="1:8" ht="47.25" x14ac:dyDescent="0.25">
      <c r="A16" s="37">
        <f>+A15+1</f>
        <v>3</v>
      </c>
      <c r="B16" s="85" t="s">
        <v>391</v>
      </c>
      <c r="C16" s="85" t="s">
        <v>270</v>
      </c>
      <c r="D16" s="33" t="s">
        <v>364</v>
      </c>
      <c r="E16" s="33" t="s">
        <v>271</v>
      </c>
      <c r="F16" s="83" t="s">
        <v>264</v>
      </c>
      <c r="G16" s="50">
        <v>302541994</v>
      </c>
      <c r="H16" s="84">
        <v>3785802.5189</v>
      </c>
    </row>
    <row r="17" spans="1:8" s="1" customFormat="1" x14ac:dyDescent="0.25">
      <c r="A17" s="46">
        <v>2</v>
      </c>
      <c r="B17" s="45"/>
      <c r="C17" s="45" t="s">
        <v>272</v>
      </c>
      <c r="D17" s="45"/>
      <c r="E17" s="45"/>
      <c r="F17" s="46"/>
      <c r="G17" s="46"/>
      <c r="H17" s="53">
        <f>SUM(H19:H20)</f>
        <v>12917365.161</v>
      </c>
    </row>
    <row r="18" spans="1:8" x14ac:dyDescent="0.25">
      <c r="A18" s="42"/>
      <c r="B18" s="35"/>
      <c r="C18" s="35" t="s">
        <v>62</v>
      </c>
      <c r="D18" s="41"/>
      <c r="E18" s="41"/>
      <c r="F18" s="42"/>
      <c r="G18" s="42"/>
      <c r="H18" s="41"/>
    </row>
    <row r="19" spans="1:8" ht="31.5" x14ac:dyDescent="0.25">
      <c r="A19" s="37">
        <v>1</v>
      </c>
      <c r="B19" s="85" t="s">
        <v>391</v>
      </c>
      <c r="C19" s="85" t="s">
        <v>274</v>
      </c>
      <c r="D19" s="33" t="s">
        <v>364</v>
      </c>
      <c r="E19" s="33" t="s">
        <v>271</v>
      </c>
      <c r="F19" s="83" t="s">
        <v>275</v>
      </c>
      <c r="G19" s="33">
        <v>303731195</v>
      </c>
      <c r="H19" s="84">
        <v>3705174.0580000002</v>
      </c>
    </row>
    <row r="20" spans="1:8" ht="31.5" x14ac:dyDescent="0.25">
      <c r="A20" s="37">
        <f>+A19+1</f>
        <v>2</v>
      </c>
      <c r="B20" s="85" t="s">
        <v>391</v>
      </c>
      <c r="C20" s="85" t="s">
        <v>276</v>
      </c>
      <c r="D20" s="33" t="s">
        <v>364</v>
      </c>
      <c r="E20" s="33" t="s">
        <v>271</v>
      </c>
      <c r="F20" s="83" t="s">
        <v>277</v>
      </c>
      <c r="G20" s="33">
        <v>305093499</v>
      </c>
      <c r="H20" s="84">
        <v>9212191.1030000001</v>
      </c>
    </row>
    <row r="21" spans="1:8" s="1" customFormat="1" x14ac:dyDescent="0.25">
      <c r="A21" s="46">
        <v>27</v>
      </c>
      <c r="B21" s="45"/>
      <c r="C21" s="45" t="s">
        <v>278</v>
      </c>
      <c r="D21" s="45"/>
      <c r="E21" s="45"/>
      <c r="F21" s="46"/>
      <c r="G21" s="46"/>
      <c r="H21" s="53">
        <f>SUM(H23:H49)</f>
        <v>47448873.085620001</v>
      </c>
    </row>
    <row r="22" spans="1:8" x14ac:dyDescent="0.25">
      <c r="A22" s="42"/>
      <c r="B22" s="35"/>
      <c r="C22" s="36" t="s">
        <v>280</v>
      </c>
      <c r="D22" s="41"/>
      <c r="E22" s="41"/>
      <c r="F22" s="42"/>
      <c r="G22" s="42"/>
      <c r="H22" s="41"/>
    </row>
    <row r="23" spans="1:8" x14ac:dyDescent="0.25">
      <c r="A23" s="37">
        <v>1</v>
      </c>
      <c r="B23" s="85" t="s">
        <v>391</v>
      </c>
      <c r="C23" s="85" t="s">
        <v>281</v>
      </c>
      <c r="D23" s="33" t="s">
        <v>364</v>
      </c>
      <c r="E23" s="33" t="s">
        <v>271</v>
      </c>
      <c r="F23" s="83" t="s">
        <v>283</v>
      </c>
      <c r="G23" s="52">
        <v>301055089</v>
      </c>
      <c r="H23" s="84">
        <v>976100</v>
      </c>
    </row>
    <row r="24" spans="1:8" x14ac:dyDescent="0.25">
      <c r="A24" s="37">
        <f>+A23+1</f>
        <v>2</v>
      </c>
      <c r="B24" s="85" t="s">
        <v>391</v>
      </c>
      <c r="C24" s="85" t="s">
        <v>284</v>
      </c>
      <c r="D24" s="33" t="s">
        <v>364</v>
      </c>
      <c r="E24" s="33" t="s">
        <v>271</v>
      </c>
      <c r="F24" s="83" t="s">
        <v>285</v>
      </c>
      <c r="G24" s="52">
        <v>306094719</v>
      </c>
      <c r="H24" s="84">
        <v>810500</v>
      </c>
    </row>
    <row r="25" spans="1:8" x14ac:dyDescent="0.25">
      <c r="A25" s="37">
        <f t="shared" ref="A25:A49" si="0">+A24+1</f>
        <v>3</v>
      </c>
      <c r="B25" s="85" t="s">
        <v>391</v>
      </c>
      <c r="C25" s="85" t="s">
        <v>286</v>
      </c>
      <c r="D25" s="33" t="s">
        <v>364</v>
      </c>
      <c r="E25" s="33" t="s">
        <v>271</v>
      </c>
      <c r="F25" s="83" t="s">
        <v>287</v>
      </c>
      <c r="G25" s="52">
        <v>301695504</v>
      </c>
      <c r="H25" s="84">
        <v>550000</v>
      </c>
    </row>
    <row r="26" spans="1:8" ht="31.5" x14ac:dyDescent="0.25">
      <c r="A26" s="37">
        <f t="shared" si="0"/>
        <v>4</v>
      </c>
      <c r="B26" s="85" t="s">
        <v>391</v>
      </c>
      <c r="C26" s="85" t="s">
        <v>288</v>
      </c>
      <c r="D26" s="33" t="s">
        <v>364</v>
      </c>
      <c r="E26" s="33" t="s">
        <v>271</v>
      </c>
      <c r="F26" s="83" t="s">
        <v>289</v>
      </c>
      <c r="G26" s="52">
        <v>305330091</v>
      </c>
      <c r="H26" s="84">
        <v>459600</v>
      </c>
    </row>
    <row r="27" spans="1:8" ht="31.5" x14ac:dyDescent="0.25">
      <c r="A27" s="37">
        <f t="shared" si="0"/>
        <v>5</v>
      </c>
      <c r="B27" s="85" t="s">
        <v>391</v>
      </c>
      <c r="C27" s="85" t="s">
        <v>290</v>
      </c>
      <c r="D27" s="33" t="s">
        <v>364</v>
      </c>
      <c r="E27" s="33" t="s">
        <v>271</v>
      </c>
      <c r="F27" s="83" t="s">
        <v>291</v>
      </c>
      <c r="G27" s="52">
        <v>301708065</v>
      </c>
      <c r="H27" s="84">
        <v>463300</v>
      </c>
    </row>
    <row r="28" spans="1:8" x14ac:dyDescent="0.25">
      <c r="A28" s="37">
        <f t="shared" si="0"/>
        <v>6</v>
      </c>
      <c r="B28" s="85" t="s">
        <v>391</v>
      </c>
      <c r="C28" s="85" t="s">
        <v>292</v>
      </c>
      <c r="D28" s="33" t="s">
        <v>364</v>
      </c>
      <c r="E28" s="33" t="s">
        <v>271</v>
      </c>
      <c r="F28" s="83" t="s">
        <v>293</v>
      </c>
      <c r="G28" s="52">
        <v>302938894</v>
      </c>
      <c r="H28" s="84">
        <v>366500</v>
      </c>
    </row>
    <row r="29" spans="1:8" ht="31.5" x14ac:dyDescent="0.25">
      <c r="A29" s="37">
        <f t="shared" si="0"/>
        <v>7</v>
      </c>
      <c r="B29" s="85" t="s">
        <v>391</v>
      </c>
      <c r="C29" s="85" t="s">
        <v>294</v>
      </c>
      <c r="D29" s="33" t="s">
        <v>364</v>
      </c>
      <c r="E29" s="33" t="s">
        <v>271</v>
      </c>
      <c r="F29" s="83" t="s">
        <v>295</v>
      </c>
      <c r="G29" s="52">
        <v>205835479</v>
      </c>
      <c r="H29" s="84">
        <v>480700</v>
      </c>
    </row>
    <row r="30" spans="1:8" ht="31.5" x14ac:dyDescent="0.25">
      <c r="A30" s="37">
        <f t="shared" si="0"/>
        <v>8</v>
      </c>
      <c r="B30" s="85" t="s">
        <v>391</v>
      </c>
      <c r="C30" s="85" t="s">
        <v>296</v>
      </c>
      <c r="D30" s="33" t="s">
        <v>364</v>
      </c>
      <c r="E30" s="33" t="s">
        <v>271</v>
      </c>
      <c r="F30" s="83" t="s">
        <v>297</v>
      </c>
      <c r="G30" s="52">
        <v>305626102</v>
      </c>
      <c r="H30" s="84">
        <v>1559986</v>
      </c>
    </row>
    <row r="31" spans="1:8" ht="31.5" x14ac:dyDescent="0.25">
      <c r="A31" s="37">
        <f t="shared" si="0"/>
        <v>9</v>
      </c>
      <c r="B31" s="85" t="s">
        <v>391</v>
      </c>
      <c r="C31" s="85" t="s">
        <v>298</v>
      </c>
      <c r="D31" s="33" t="s">
        <v>364</v>
      </c>
      <c r="E31" s="33" t="s">
        <v>271</v>
      </c>
      <c r="F31" s="83" t="s">
        <v>299</v>
      </c>
      <c r="G31" s="52">
        <v>300563787</v>
      </c>
      <c r="H31" s="84">
        <v>462685</v>
      </c>
    </row>
    <row r="32" spans="1:8" ht="31.5" x14ac:dyDescent="0.25">
      <c r="A32" s="37">
        <f t="shared" si="0"/>
        <v>10</v>
      </c>
      <c r="B32" s="85" t="s">
        <v>391</v>
      </c>
      <c r="C32" s="85" t="s">
        <v>300</v>
      </c>
      <c r="D32" s="33" t="s">
        <v>364</v>
      </c>
      <c r="E32" s="33" t="s">
        <v>271</v>
      </c>
      <c r="F32" s="83" t="s">
        <v>283</v>
      </c>
      <c r="G32" s="52">
        <v>301055089</v>
      </c>
      <c r="H32" s="84">
        <v>483985</v>
      </c>
    </row>
    <row r="33" spans="1:8" ht="31.5" x14ac:dyDescent="0.25">
      <c r="A33" s="37">
        <f t="shared" si="0"/>
        <v>11</v>
      </c>
      <c r="B33" s="85" t="s">
        <v>391</v>
      </c>
      <c r="C33" s="85" t="s">
        <v>301</v>
      </c>
      <c r="D33" s="33" t="s">
        <v>364</v>
      </c>
      <c r="E33" s="33" t="s">
        <v>271</v>
      </c>
      <c r="F33" s="83" t="s">
        <v>302</v>
      </c>
      <c r="G33" s="52">
        <v>205533238</v>
      </c>
      <c r="H33" s="84">
        <v>530100</v>
      </c>
    </row>
    <row r="34" spans="1:8" x14ac:dyDescent="0.25">
      <c r="A34" s="37">
        <f t="shared" si="0"/>
        <v>12</v>
      </c>
      <c r="B34" s="85" t="s">
        <v>391</v>
      </c>
      <c r="C34" s="85" t="s">
        <v>303</v>
      </c>
      <c r="D34" s="33" t="s">
        <v>364</v>
      </c>
      <c r="E34" s="33" t="s">
        <v>271</v>
      </c>
      <c r="F34" s="83" t="s">
        <v>304</v>
      </c>
      <c r="G34" s="52">
        <v>306508889</v>
      </c>
      <c r="H34" s="84">
        <v>478200</v>
      </c>
    </row>
    <row r="35" spans="1:8" x14ac:dyDescent="0.25">
      <c r="A35" s="37">
        <f t="shared" si="0"/>
        <v>13</v>
      </c>
      <c r="B35" s="85" t="s">
        <v>391</v>
      </c>
      <c r="C35" s="85" t="s">
        <v>305</v>
      </c>
      <c r="D35" s="33" t="s">
        <v>364</v>
      </c>
      <c r="E35" s="33" t="s">
        <v>271</v>
      </c>
      <c r="F35" s="83" t="s">
        <v>306</v>
      </c>
      <c r="G35" s="52">
        <v>304946282</v>
      </c>
      <c r="H35" s="84">
        <v>418800</v>
      </c>
    </row>
    <row r="36" spans="1:8" x14ac:dyDescent="0.25">
      <c r="A36" s="37">
        <f t="shared" si="0"/>
        <v>14</v>
      </c>
      <c r="B36" s="85" t="s">
        <v>391</v>
      </c>
      <c r="C36" s="85" t="s">
        <v>307</v>
      </c>
      <c r="D36" s="33" t="s">
        <v>364</v>
      </c>
      <c r="E36" s="33" t="s">
        <v>271</v>
      </c>
      <c r="F36" s="83" t="s">
        <v>308</v>
      </c>
      <c r="G36" s="52">
        <v>301271969</v>
      </c>
      <c r="H36" s="84">
        <v>335700</v>
      </c>
    </row>
    <row r="37" spans="1:8" x14ac:dyDescent="0.25">
      <c r="A37" s="37">
        <f t="shared" si="0"/>
        <v>15</v>
      </c>
      <c r="B37" s="85" t="s">
        <v>391</v>
      </c>
      <c r="C37" s="85" t="s">
        <v>309</v>
      </c>
      <c r="D37" s="33" t="s">
        <v>364</v>
      </c>
      <c r="E37" s="33" t="s">
        <v>271</v>
      </c>
      <c r="F37" s="83" t="s">
        <v>310</v>
      </c>
      <c r="G37" s="51">
        <v>302935338</v>
      </c>
      <c r="H37" s="84">
        <v>3714995.1</v>
      </c>
    </row>
    <row r="38" spans="1:8" x14ac:dyDescent="0.25">
      <c r="A38" s="37">
        <f t="shared" si="0"/>
        <v>16</v>
      </c>
      <c r="B38" s="85" t="s">
        <v>391</v>
      </c>
      <c r="C38" s="85" t="s">
        <v>311</v>
      </c>
      <c r="D38" s="33" t="s">
        <v>364</v>
      </c>
      <c r="E38" s="33" t="s">
        <v>271</v>
      </c>
      <c r="F38" s="83" t="s">
        <v>312</v>
      </c>
      <c r="G38" s="51">
        <v>203312649</v>
      </c>
      <c r="H38" s="84">
        <v>5675297.2000000002</v>
      </c>
    </row>
    <row r="39" spans="1:8" x14ac:dyDescent="0.25">
      <c r="A39" s="37">
        <f t="shared" si="0"/>
        <v>17</v>
      </c>
      <c r="B39" s="85" t="s">
        <v>391</v>
      </c>
      <c r="C39" s="85" t="s">
        <v>313</v>
      </c>
      <c r="D39" s="33" t="s">
        <v>364</v>
      </c>
      <c r="E39" s="33" t="s">
        <v>271</v>
      </c>
      <c r="F39" s="83" t="s">
        <v>314</v>
      </c>
      <c r="G39" s="51">
        <v>200453468</v>
      </c>
      <c r="H39" s="84">
        <v>4230000</v>
      </c>
    </row>
    <row r="40" spans="1:8" ht="31.5" x14ac:dyDescent="0.25">
      <c r="A40" s="37">
        <f t="shared" si="0"/>
        <v>18</v>
      </c>
      <c r="B40" s="85" t="s">
        <v>391</v>
      </c>
      <c r="C40" s="85" t="s">
        <v>315</v>
      </c>
      <c r="D40" s="33" t="s">
        <v>364</v>
      </c>
      <c r="E40" s="33" t="s">
        <v>271</v>
      </c>
      <c r="F40" s="83" t="s">
        <v>316</v>
      </c>
      <c r="G40" s="51">
        <v>301254538</v>
      </c>
      <c r="H40" s="84">
        <v>4992479.2240000004</v>
      </c>
    </row>
    <row r="41" spans="1:8" ht="31.5" x14ac:dyDescent="0.25">
      <c r="A41" s="37">
        <f t="shared" si="0"/>
        <v>19</v>
      </c>
      <c r="B41" s="85" t="s">
        <v>391</v>
      </c>
      <c r="C41" s="85" t="s">
        <v>317</v>
      </c>
      <c r="D41" s="33" t="s">
        <v>364</v>
      </c>
      <c r="E41" s="33" t="s">
        <v>271</v>
      </c>
      <c r="F41" s="83" t="s">
        <v>318</v>
      </c>
      <c r="G41" s="51">
        <v>305366854</v>
      </c>
      <c r="H41" s="84">
        <v>2391800.06562</v>
      </c>
    </row>
    <row r="42" spans="1:8" ht="31.5" x14ac:dyDescent="0.25">
      <c r="A42" s="37">
        <f t="shared" si="0"/>
        <v>20</v>
      </c>
      <c r="B42" s="85" t="s">
        <v>391</v>
      </c>
      <c r="C42" s="85" t="s">
        <v>319</v>
      </c>
      <c r="D42" s="33" t="s">
        <v>364</v>
      </c>
      <c r="E42" s="33" t="s">
        <v>271</v>
      </c>
      <c r="F42" s="83" t="s">
        <v>320</v>
      </c>
      <c r="G42" s="51">
        <v>301447368</v>
      </c>
      <c r="H42" s="84">
        <v>4890195.4960000003</v>
      </c>
    </row>
    <row r="43" spans="1:8" ht="31.5" x14ac:dyDescent="0.25">
      <c r="A43" s="37">
        <f t="shared" si="0"/>
        <v>21</v>
      </c>
      <c r="B43" s="85" t="s">
        <v>391</v>
      </c>
      <c r="C43" s="85" t="s">
        <v>321</v>
      </c>
      <c r="D43" s="33" t="s">
        <v>364</v>
      </c>
      <c r="E43" s="33" t="s">
        <v>271</v>
      </c>
      <c r="F43" s="83" t="s">
        <v>322</v>
      </c>
      <c r="G43" s="51">
        <v>303214284</v>
      </c>
      <c r="H43" s="84">
        <v>804240</v>
      </c>
    </row>
    <row r="44" spans="1:8" ht="31.5" x14ac:dyDescent="0.25">
      <c r="A44" s="37">
        <f t="shared" si="0"/>
        <v>22</v>
      </c>
      <c r="B44" s="85" t="s">
        <v>391</v>
      </c>
      <c r="C44" s="85" t="s">
        <v>323</v>
      </c>
      <c r="D44" s="33" t="s">
        <v>364</v>
      </c>
      <c r="E44" s="33" t="s">
        <v>271</v>
      </c>
      <c r="F44" s="83" t="s">
        <v>324</v>
      </c>
      <c r="G44" s="51">
        <v>304846992</v>
      </c>
      <c r="H44" s="84">
        <v>1000000</v>
      </c>
    </row>
    <row r="45" spans="1:8" x14ac:dyDescent="0.25">
      <c r="A45" s="37">
        <f t="shared" si="0"/>
        <v>23</v>
      </c>
      <c r="B45" s="85" t="s">
        <v>391</v>
      </c>
      <c r="C45" s="85" t="s">
        <v>325</v>
      </c>
      <c r="D45" s="33" t="s">
        <v>364</v>
      </c>
      <c r="E45" s="33" t="s">
        <v>271</v>
      </c>
      <c r="F45" s="83" t="s">
        <v>326</v>
      </c>
      <c r="G45" s="51">
        <v>300588652</v>
      </c>
      <c r="H45" s="84">
        <v>2354586</v>
      </c>
    </row>
    <row r="46" spans="1:8" ht="31.5" x14ac:dyDescent="0.25">
      <c r="A46" s="37">
        <f t="shared" si="0"/>
        <v>24</v>
      </c>
      <c r="B46" s="85" t="s">
        <v>391</v>
      </c>
      <c r="C46" s="85" t="s">
        <v>327</v>
      </c>
      <c r="D46" s="33" t="s">
        <v>364</v>
      </c>
      <c r="E46" s="33" t="s">
        <v>271</v>
      </c>
      <c r="F46" s="83" t="s">
        <v>297</v>
      </c>
      <c r="G46" s="51">
        <v>305626102</v>
      </c>
      <c r="H46" s="84">
        <v>2600000</v>
      </c>
    </row>
    <row r="47" spans="1:8" ht="31.5" x14ac:dyDescent="0.25">
      <c r="A47" s="37">
        <f t="shared" si="0"/>
        <v>25</v>
      </c>
      <c r="B47" s="85" t="s">
        <v>391</v>
      </c>
      <c r="C47" s="85" t="s">
        <v>328</v>
      </c>
      <c r="D47" s="33" t="s">
        <v>364</v>
      </c>
      <c r="E47" s="33" t="s">
        <v>271</v>
      </c>
      <c r="F47" s="83" t="s">
        <v>329</v>
      </c>
      <c r="G47" s="51">
        <v>304296626</v>
      </c>
      <c r="H47" s="84">
        <v>3746442</v>
      </c>
    </row>
    <row r="48" spans="1:8" ht="31.5" x14ac:dyDescent="0.25">
      <c r="A48" s="37">
        <f t="shared" si="0"/>
        <v>26</v>
      </c>
      <c r="B48" s="85" t="s">
        <v>391</v>
      </c>
      <c r="C48" s="85" t="s">
        <v>330</v>
      </c>
      <c r="D48" s="33" t="s">
        <v>364</v>
      </c>
      <c r="E48" s="33" t="s">
        <v>271</v>
      </c>
      <c r="F48" s="83" t="s">
        <v>331</v>
      </c>
      <c r="G48" s="51">
        <v>304846992</v>
      </c>
      <c r="H48" s="84">
        <v>1800000</v>
      </c>
    </row>
    <row r="49" spans="1:8" ht="31.5" x14ac:dyDescent="0.25">
      <c r="A49" s="37">
        <f t="shared" si="0"/>
        <v>27</v>
      </c>
      <c r="B49" s="85" t="s">
        <v>391</v>
      </c>
      <c r="C49" s="85" t="s">
        <v>332</v>
      </c>
      <c r="D49" s="33" t="s">
        <v>364</v>
      </c>
      <c r="E49" s="33" t="s">
        <v>271</v>
      </c>
      <c r="F49" s="83" t="s">
        <v>333</v>
      </c>
      <c r="G49" s="51">
        <v>304296626</v>
      </c>
      <c r="H49" s="84">
        <v>872682</v>
      </c>
    </row>
    <row r="50" spans="1:8" s="1" customFormat="1" x14ac:dyDescent="0.25">
      <c r="A50" s="46">
        <v>1</v>
      </c>
      <c r="B50" s="45"/>
      <c r="C50" s="45" t="s">
        <v>334</v>
      </c>
      <c r="D50" s="45"/>
      <c r="E50" s="45"/>
      <c r="F50" s="45"/>
      <c r="G50" s="45"/>
      <c r="H50" s="53">
        <f>SUM(H52)</f>
        <v>3332869.13</v>
      </c>
    </row>
    <row r="51" spans="1:8" x14ac:dyDescent="0.25">
      <c r="A51" s="42"/>
      <c r="B51" s="35"/>
      <c r="C51" s="36" t="s">
        <v>336</v>
      </c>
      <c r="D51" s="41"/>
      <c r="E51" s="41"/>
      <c r="F51" s="42"/>
      <c r="G51" s="42"/>
      <c r="H51" s="41"/>
    </row>
    <row r="52" spans="1:8" ht="31.5" x14ac:dyDescent="0.25">
      <c r="A52" s="37">
        <v>1</v>
      </c>
      <c r="B52" s="85" t="s">
        <v>391</v>
      </c>
      <c r="C52" s="85" t="s">
        <v>337</v>
      </c>
      <c r="D52" s="33" t="s">
        <v>364</v>
      </c>
      <c r="E52" s="33" t="s">
        <v>271</v>
      </c>
      <c r="F52" s="83" t="s">
        <v>339</v>
      </c>
      <c r="G52" s="37">
        <v>301672812</v>
      </c>
      <c r="H52" s="84">
        <v>3332869.13</v>
      </c>
    </row>
    <row r="53" spans="1:8" s="1" customFormat="1" x14ac:dyDescent="0.25">
      <c r="A53" s="46">
        <v>12</v>
      </c>
      <c r="B53" s="45"/>
      <c r="C53" s="45" t="s">
        <v>340</v>
      </c>
      <c r="D53" s="45"/>
      <c r="E53" s="45"/>
      <c r="F53" s="45"/>
      <c r="G53" s="45"/>
      <c r="H53" s="53">
        <f>SUM(H54:H65)</f>
        <v>108669369.707</v>
      </c>
    </row>
    <row r="54" spans="1:8" x14ac:dyDescent="0.25">
      <c r="A54" s="37">
        <v>1</v>
      </c>
      <c r="B54" s="85" t="s">
        <v>391</v>
      </c>
      <c r="C54" s="85" t="s">
        <v>342</v>
      </c>
      <c r="D54" s="33" t="s">
        <v>364</v>
      </c>
      <c r="E54" s="33" t="s">
        <v>271</v>
      </c>
      <c r="F54" s="83" t="s">
        <v>343</v>
      </c>
      <c r="G54" s="31">
        <v>305415095</v>
      </c>
      <c r="H54" s="84">
        <v>8486908.9340000004</v>
      </c>
    </row>
    <row r="55" spans="1:8" ht="31.5" x14ac:dyDescent="0.25">
      <c r="A55" s="37">
        <f>+A54+1</f>
        <v>2</v>
      </c>
      <c r="B55" s="85" t="s">
        <v>391</v>
      </c>
      <c r="C55" s="85" t="s">
        <v>344</v>
      </c>
      <c r="D55" s="33" t="s">
        <v>364</v>
      </c>
      <c r="E55" s="33" t="s">
        <v>271</v>
      </c>
      <c r="F55" s="83" t="s">
        <v>345</v>
      </c>
      <c r="G55" s="31">
        <v>305474815</v>
      </c>
      <c r="H55" s="84">
        <v>9915097.3210000005</v>
      </c>
    </row>
    <row r="56" spans="1:8" ht="47.25" x14ac:dyDescent="0.25">
      <c r="A56" s="37">
        <f t="shared" ref="A56:A65" si="1">+A55+1</f>
        <v>3</v>
      </c>
      <c r="B56" s="85" t="s">
        <v>391</v>
      </c>
      <c r="C56" s="85" t="s">
        <v>346</v>
      </c>
      <c r="D56" s="33" t="s">
        <v>364</v>
      </c>
      <c r="E56" s="33" t="s">
        <v>271</v>
      </c>
      <c r="F56" s="83" t="s">
        <v>347</v>
      </c>
      <c r="G56" s="31">
        <v>302389455</v>
      </c>
      <c r="H56" s="84">
        <v>6226199.4519999996</v>
      </c>
    </row>
    <row r="57" spans="1:8" ht="31.5" x14ac:dyDescent="0.25">
      <c r="A57" s="37">
        <f t="shared" si="1"/>
        <v>4</v>
      </c>
      <c r="B57" s="85" t="s">
        <v>391</v>
      </c>
      <c r="C57" s="85" t="s">
        <v>348</v>
      </c>
      <c r="D57" s="33" t="s">
        <v>364</v>
      </c>
      <c r="E57" s="33" t="s">
        <v>271</v>
      </c>
      <c r="F57" s="83" t="s">
        <v>349</v>
      </c>
      <c r="G57" s="31">
        <v>206462524</v>
      </c>
      <c r="H57" s="84">
        <v>9065342</v>
      </c>
    </row>
    <row r="58" spans="1:8" ht="31.5" x14ac:dyDescent="0.25">
      <c r="A58" s="37">
        <f t="shared" si="1"/>
        <v>5</v>
      </c>
      <c r="B58" s="85" t="s">
        <v>391</v>
      </c>
      <c r="C58" s="85" t="s">
        <v>350</v>
      </c>
      <c r="D58" s="33" t="s">
        <v>364</v>
      </c>
      <c r="E58" s="33" t="s">
        <v>271</v>
      </c>
      <c r="F58" s="83" t="s">
        <v>349</v>
      </c>
      <c r="G58" s="31">
        <v>202462524</v>
      </c>
      <c r="H58" s="84">
        <v>12674565</v>
      </c>
    </row>
    <row r="59" spans="1:8" ht="31.5" x14ac:dyDescent="0.25">
      <c r="A59" s="37">
        <f t="shared" si="1"/>
        <v>6</v>
      </c>
      <c r="B59" s="85" t="s">
        <v>391</v>
      </c>
      <c r="C59" s="85" t="s">
        <v>351</v>
      </c>
      <c r="D59" s="33" t="s">
        <v>364</v>
      </c>
      <c r="E59" s="33" t="s">
        <v>271</v>
      </c>
      <c r="F59" s="83" t="s">
        <v>352</v>
      </c>
      <c r="G59" s="31">
        <v>302269311</v>
      </c>
      <c r="H59" s="84">
        <v>9648651</v>
      </c>
    </row>
    <row r="60" spans="1:8" ht="31.5" x14ac:dyDescent="0.25">
      <c r="A60" s="37">
        <f t="shared" si="1"/>
        <v>7</v>
      </c>
      <c r="B60" s="85" t="s">
        <v>391</v>
      </c>
      <c r="C60" s="85" t="s">
        <v>353</v>
      </c>
      <c r="D60" s="33" t="s">
        <v>364</v>
      </c>
      <c r="E60" s="33" t="s">
        <v>271</v>
      </c>
      <c r="F60" s="83" t="s">
        <v>354</v>
      </c>
      <c r="G60" s="31">
        <v>301435271</v>
      </c>
      <c r="H60" s="84">
        <v>13798480</v>
      </c>
    </row>
    <row r="61" spans="1:8" ht="31.5" x14ac:dyDescent="0.25">
      <c r="A61" s="37">
        <f t="shared" si="1"/>
        <v>8</v>
      </c>
      <c r="B61" s="85" t="s">
        <v>391</v>
      </c>
      <c r="C61" s="85" t="s">
        <v>355</v>
      </c>
      <c r="D61" s="33" t="s">
        <v>364</v>
      </c>
      <c r="E61" s="33" t="s">
        <v>271</v>
      </c>
      <c r="F61" s="83" t="s">
        <v>356</v>
      </c>
      <c r="G61" s="31">
        <v>301099864</v>
      </c>
      <c r="H61" s="84">
        <v>8876410</v>
      </c>
    </row>
    <row r="62" spans="1:8" ht="31.5" x14ac:dyDescent="0.25">
      <c r="A62" s="37">
        <f t="shared" si="1"/>
        <v>9</v>
      </c>
      <c r="B62" s="85" t="s">
        <v>391</v>
      </c>
      <c r="C62" s="85" t="s">
        <v>357</v>
      </c>
      <c r="D62" s="33" t="s">
        <v>364</v>
      </c>
      <c r="E62" s="33" t="s">
        <v>271</v>
      </c>
      <c r="F62" s="83" t="s">
        <v>358</v>
      </c>
      <c r="G62" s="31">
        <v>301383504</v>
      </c>
      <c r="H62" s="84">
        <v>5824211</v>
      </c>
    </row>
    <row r="63" spans="1:8" ht="31.5" x14ac:dyDescent="0.25">
      <c r="A63" s="37">
        <f t="shared" si="1"/>
        <v>10</v>
      </c>
      <c r="B63" s="85" t="s">
        <v>391</v>
      </c>
      <c r="C63" s="85" t="s">
        <v>359</v>
      </c>
      <c r="D63" s="33" t="s">
        <v>364</v>
      </c>
      <c r="E63" s="33" t="s">
        <v>271</v>
      </c>
      <c r="F63" s="83" t="s">
        <v>360</v>
      </c>
      <c r="G63" s="31">
        <v>304548034</v>
      </c>
      <c r="H63" s="84">
        <v>5950000</v>
      </c>
    </row>
    <row r="64" spans="1:8" ht="31.5" x14ac:dyDescent="0.25">
      <c r="A64" s="37">
        <f t="shared" si="1"/>
        <v>11</v>
      </c>
      <c r="B64" s="85" t="s">
        <v>391</v>
      </c>
      <c r="C64" s="85" t="s">
        <v>361</v>
      </c>
      <c r="D64" s="33" t="s">
        <v>364</v>
      </c>
      <c r="E64" s="33" t="s">
        <v>271</v>
      </c>
      <c r="F64" s="83" t="s">
        <v>362</v>
      </c>
      <c r="G64" s="31">
        <v>303287946</v>
      </c>
      <c r="H64" s="84">
        <v>4699921</v>
      </c>
    </row>
    <row r="65" spans="1:8" ht="31.5" x14ac:dyDescent="0.25">
      <c r="A65" s="37">
        <f t="shared" si="1"/>
        <v>12</v>
      </c>
      <c r="B65" s="85" t="s">
        <v>391</v>
      </c>
      <c r="C65" s="85" t="s">
        <v>363</v>
      </c>
      <c r="D65" s="33" t="s">
        <v>364</v>
      </c>
      <c r="E65" s="33" t="s">
        <v>271</v>
      </c>
      <c r="F65" s="83" t="s">
        <v>349</v>
      </c>
      <c r="G65" s="31">
        <v>206462524</v>
      </c>
      <c r="H65" s="84">
        <v>13503584</v>
      </c>
    </row>
    <row r="66" spans="1:8" s="1" customFormat="1" ht="31.5" x14ac:dyDescent="0.25">
      <c r="A66" s="46">
        <v>9</v>
      </c>
      <c r="B66" s="45"/>
      <c r="C66" s="45" t="s">
        <v>157</v>
      </c>
      <c r="D66" s="45"/>
      <c r="E66" s="45"/>
      <c r="F66" s="45"/>
      <c r="G66" s="45"/>
      <c r="H66" s="53">
        <f>SUM(H67:H75)</f>
        <v>13670431.711000001</v>
      </c>
    </row>
    <row r="67" spans="1:8" ht="63" x14ac:dyDescent="0.25">
      <c r="A67" s="33">
        <v>1</v>
      </c>
      <c r="B67" s="85" t="s">
        <v>391</v>
      </c>
      <c r="C67" s="33" t="s">
        <v>394</v>
      </c>
      <c r="D67" s="33" t="s">
        <v>372</v>
      </c>
      <c r="E67" s="33" t="s">
        <v>382</v>
      </c>
      <c r="F67" s="33" t="s">
        <v>373</v>
      </c>
      <c r="G67" s="33">
        <v>302541994</v>
      </c>
      <c r="H67" s="84">
        <v>672003.19400000002</v>
      </c>
    </row>
    <row r="68" spans="1:8" ht="63" x14ac:dyDescent="0.25">
      <c r="A68" s="33">
        <f>+A67+1</f>
        <v>2</v>
      </c>
      <c r="B68" s="85" t="s">
        <v>391</v>
      </c>
      <c r="C68" s="33" t="s">
        <v>396</v>
      </c>
      <c r="D68" s="33" t="s">
        <v>372</v>
      </c>
      <c r="E68" s="33" t="s">
        <v>382</v>
      </c>
      <c r="F68" s="33" t="s">
        <v>374</v>
      </c>
      <c r="G68" s="33">
        <v>305896148</v>
      </c>
      <c r="H68" s="84">
        <v>284099.85800000001</v>
      </c>
    </row>
    <row r="69" spans="1:8" ht="63" x14ac:dyDescent="0.25">
      <c r="A69" s="33">
        <f>+A68+1</f>
        <v>3</v>
      </c>
      <c r="B69" s="85" t="s">
        <v>391</v>
      </c>
      <c r="C69" s="33" t="s">
        <v>397</v>
      </c>
      <c r="D69" s="33" t="s">
        <v>372</v>
      </c>
      <c r="E69" s="33" t="s">
        <v>382</v>
      </c>
      <c r="F69" s="33" t="s">
        <v>375</v>
      </c>
      <c r="G69" s="33">
        <v>305743242</v>
      </c>
      <c r="H69" s="84">
        <v>3626139.8390000002</v>
      </c>
    </row>
    <row r="70" spans="1:8" ht="63" x14ac:dyDescent="0.25">
      <c r="A70" s="33">
        <f t="shared" ref="A70:A75" si="2">+A69+1</f>
        <v>4</v>
      </c>
      <c r="B70" s="85" t="s">
        <v>391</v>
      </c>
      <c r="C70" s="33" t="s">
        <v>398</v>
      </c>
      <c r="D70" s="33" t="s">
        <v>372</v>
      </c>
      <c r="E70" s="33" t="s">
        <v>382</v>
      </c>
      <c r="F70" s="33" t="s">
        <v>376</v>
      </c>
      <c r="G70" s="33">
        <v>203481660</v>
      </c>
      <c r="H70" s="84">
        <v>69000</v>
      </c>
    </row>
    <row r="71" spans="1:8" ht="63" x14ac:dyDescent="0.25">
      <c r="A71" s="33">
        <f t="shared" si="2"/>
        <v>5</v>
      </c>
      <c r="B71" s="85" t="s">
        <v>391</v>
      </c>
      <c r="C71" s="33" t="s">
        <v>399</v>
      </c>
      <c r="D71" s="33" t="s">
        <v>372</v>
      </c>
      <c r="E71" s="33" t="s">
        <v>382</v>
      </c>
      <c r="F71" s="33" t="s">
        <v>377</v>
      </c>
      <c r="G71" s="33">
        <v>301868216</v>
      </c>
      <c r="H71" s="84">
        <v>2565000</v>
      </c>
    </row>
    <row r="72" spans="1:8" ht="63" x14ac:dyDescent="0.25">
      <c r="A72" s="33">
        <f t="shared" si="2"/>
        <v>6</v>
      </c>
      <c r="B72" s="85" t="s">
        <v>391</v>
      </c>
      <c r="C72" s="33" t="s">
        <v>400</v>
      </c>
      <c r="D72" s="33" t="s">
        <v>372</v>
      </c>
      <c r="E72" s="33" t="s">
        <v>382</v>
      </c>
      <c r="F72" s="33" t="s">
        <v>378</v>
      </c>
      <c r="G72" s="33">
        <v>305878066</v>
      </c>
      <c r="H72" s="84">
        <v>1279595.1089999999</v>
      </c>
    </row>
    <row r="73" spans="1:8" ht="63" x14ac:dyDescent="0.25">
      <c r="A73" s="33">
        <f t="shared" si="2"/>
        <v>7</v>
      </c>
      <c r="B73" s="85" t="s">
        <v>391</v>
      </c>
      <c r="C73" s="33" t="s">
        <v>401</v>
      </c>
      <c r="D73" s="33" t="s">
        <v>372</v>
      </c>
      <c r="E73" s="33" t="s">
        <v>382</v>
      </c>
      <c r="F73" s="33" t="s">
        <v>379</v>
      </c>
      <c r="G73" s="33">
        <v>302991634</v>
      </c>
      <c r="H73" s="84">
        <v>3800170.4709999999</v>
      </c>
    </row>
    <row r="74" spans="1:8" ht="63" x14ac:dyDescent="0.25">
      <c r="A74" s="33">
        <f t="shared" si="2"/>
        <v>8</v>
      </c>
      <c r="B74" s="85" t="s">
        <v>391</v>
      </c>
      <c r="C74" s="33" t="s">
        <v>402</v>
      </c>
      <c r="D74" s="33" t="s">
        <v>372</v>
      </c>
      <c r="E74" s="33" t="s">
        <v>382</v>
      </c>
      <c r="F74" s="33" t="s">
        <v>380</v>
      </c>
      <c r="G74" s="33">
        <v>305980510</v>
      </c>
      <c r="H74" s="84">
        <v>334334.10700000002</v>
      </c>
    </row>
    <row r="75" spans="1:8" ht="63" x14ac:dyDescent="0.25">
      <c r="A75" s="33">
        <f t="shared" si="2"/>
        <v>9</v>
      </c>
      <c r="B75" s="85" t="s">
        <v>391</v>
      </c>
      <c r="C75" s="33" t="s">
        <v>404</v>
      </c>
      <c r="D75" s="33" t="s">
        <v>372</v>
      </c>
      <c r="E75" s="33" t="s">
        <v>382</v>
      </c>
      <c r="F75" s="33" t="s">
        <v>381</v>
      </c>
      <c r="G75" s="33">
        <v>304990143</v>
      </c>
      <c r="H75" s="84">
        <v>1040089.133</v>
      </c>
    </row>
    <row r="77" spans="1:8" ht="36.75" customHeight="1" x14ac:dyDescent="0.25">
      <c r="A77" s="86" t="s">
        <v>24</v>
      </c>
      <c r="B77" s="86"/>
      <c r="C77" s="86"/>
      <c r="D77" s="86"/>
      <c r="E77" s="86"/>
      <c r="F77" s="86"/>
      <c r="G77" s="86"/>
      <c r="H77" s="86"/>
    </row>
  </sheetData>
  <autoFilter ref="A5:H75"/>
  <mergeCells count="9">
    <mergeCell ref="A77:H77"/>
    <mergeCell ref="A2:H2"/>
    <mergeCell ref="A4:A5"/>
    <mergeCell ref="B4:B5"/>
    <mergeCell ref="C4:C5"/>
    <mergeCell ref="D4:D5"/>
    <mergeCell ref="E4:E5"/>
    <mergeCell ref="F4:G4"/>
    <mergeCell ref="H4:H5"/>
  </mergeCells>
  <hyperlinks>
    <hyperlink ref="D4" r:id="rId1" display="javascript:scrollText(5421891)"/>
  </hyperlinks>
  <printOptions horizontalCentered="1"/>
  <pageMargins left="0.59055118110236227" right="0.59055118110236227" top="0.74803149606299213" bottom="0.74803149606299213" header="0.31496062992125984" footer="0.31496062992125984"/>
  <pageSetup paperSize="9" scale="43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D21" sqref="D21"/>
    </sheetView>
  </sheetViews>
  <sheetFormatPr defaultRowHeight="15.75" x14ac:dyDescent="0.25"/>
  <cols>
    <col min="1" max="1" width="9.140625" style="1"/>
    <col min="2" max="2" width="27" style="1" customWidth="1"/>
    <col min="3" max="3" width="16.28515625" style="1" customWidth="1"/>
    <col min="4" max="4" width="19.28515625" style="1" customWidth="1"/>
    <col min="5" max="5" width="19.5703125" style="1" customWidth="1"/>
    <col min="6" max="6" width="14.85546875" style="1" customWidth="1"/>
    <col min="7" max="7" width="18.140625" style="1" customWidth="1"/>
    <col min="8" max="8" width="18.5703125" style="1" customWidth="1"/>
    <col min="9" max="16384" width="9.140625" style="1"/>
  </cols>
  <sheetData>
    <row r="1" spans="1:8" x14ac:dyDescent="0.25">
      <c r="H1" s="18" t="s">
        <v>146</v>
      </c>
    </row>
    <row r="2" spans="1:8" ht="54" customHeight="1" x14ac:dyDescent="0.25">
      <c r="A2" s="54" t="s">
        <v>383</v>
      </c>
      <c r="B2" s="54"/>
      <c r="C2" s="54"/>
      <c r="D2" s="54"/>
      <c r="E2" s="54"/>
      <c r="F2" s="54"/>
      <c r="G2" s="54"/>
      <c r="H2" s="54"/>
    </row>
    <row r="4" spans="1:8" ht="21.75" customHeight="1" x14ac:dyDescent="0.25">
      <c r="A4" s="55" t="s">
        <v>0</v>
      </c>
      <c r="B4" s="55" t="s">
        <v>48</v>
      </c>
      <c r="C4" s="55" t="s">
        <v>49</v>
      </c>
      <c r="D4" s="55" t="s">
        <v>50</v>
      </c>
      <c r="E4" s="55"/>
      <c r="F4" s="71" t="s">
        <v>139</v>
      </c>
      <c r="G4" s="71" t="s">
        <v>131</v>
      </c>
      <c r="H4" s="55" t="s">
        <v>51</v>
      </c>
    </row>
    <row r="5" spans="1:8" ht="94.5" x14ac:dyDescent="0.25">
      <c r="A5" s="55"/>
      <c r="B5" s="55"/>
      <c r="C5" s="55"/>
      <c r="D5" s="20" t="s">
        <v>52</v>
      </c>
      <c r="E5" s="20" t="s">
        <v>130</v>
      </c>
      <c r="F5" s="72"/>
      <c r="G5" s="72"/>
      <c r="H5" s="55"/>
    </row>
    <row r="6" spans="1:8" x14ac:dyDescent="0.25">
      <c r="A6" s="9" t="s">
        <v>9</v>
      </c>
      <c r="B6" s="23"/>
      <c r="C6" s="23"/>
      <c r="D6" s="10"/>
      <c r="E6" s="10"/>
      <c r="F6" s="10"/>
      <c r="G6" s="10"/>
      <c r="H6" s="10"/>
    </row>
    <row r="7" spans="1:8" x14ac:dyDescent="0.25">
      <c r="A7" s="9" t="s">
        <v>10</v>
      </c>
      <c r="B7" s="23"/>
      <c r="C7" s="23"/>
      <c r="D7" s="10"/>
      <c r="E7" s="10"/>
      <c r="F7" s="10"/>
      <c r="G7" s="10"/>
      <c r="H7" s="10"/>
    </row>
    <row r="8" spans="1:8" x14ac:dyDescent="0.25">
      <c r="A8" s="9" t="s">
        <v>11</v>
      </c>
      <c r="B8" s="23"/>
      <c r="C8" s="23"/>
      <c r="D8" s="10"/>
      <c r="E8" s="10"/>
      <c r="F8" s="10"/>
      <c r="G8" s="10"/>
      <c r="H8" s="10"/>
    </row>
    <row r="9" spans="1:8" x14ac:dyDescent="0.25">
      <c r="A9" s="9" t="s">
        <v>23</v>
      </c>
      <c r="B9" s="23"/>
      <c r="C9" s="23"/>
      <c r="D9" s="10"/>
      <c r="E9" s="10"/>
      <c r="F9" s="10"/>
      <c r="G9" s="10"/>
      <c r="H9" s="10"/>
    </row>
    <row r="10" spans="1:8" x14ac:dyDescent="0.25">
      <c r="A10" s="9" t="s">
        <v>43</v>
      </c>
      <c r="B10" s="23"/>
      <c r="C10" s="23"/>
      <c r="D10" s="10"/>
      <c r="E10" s="10"/>
      <c r="F10" s="10"/>
      <c r="G10" s="10"/>
      <c r="H10" s="10"/>
    </row>
    <row r="11" spans="1:8" x14ac:dyDescent="0.25">
      <c r="A11" s="9" t="s">
        <v>44</v>
      </c>
      <c r="B11" s="23"/>
      <c r="C11" s="23"/>
      <c r="D11" s="10"/>
      <c r="E11" s="10"/>
      <c r="F11" s="10"/>
      <c r="G11" s="10"/>
      <c r="H11" s="10"/>
    </row>
    <row r="12" spans="1:8" ht="18" customHeight="1" x14ac:dyDescent="0.25">
      <c r="A12" s="11"/>
      <c r="B12" s="11"/>
      <c r="C12" s="11"/>
      <c r="D12" s="11"/>
      <c r="E12" s="11"/>
      <c r="F12" s="11"/>
      <c r="G12" s="11"/>
      <c r="H12" s="11"/>
    </row>
    <row r="13" spans="1:8" ht="17.25" customHeight="1" x14ac:dyDescent="0.25">
      <c r="A13" s="75" t="s">
        <v>53</v>
      </c>
      <c r="B13" s="75"/>
      <c r="C13" s="75"/>
      <c r="D13" s="75"/>
      <c r="E13" s="75"/>
      <c r="F13" s="75"/>
      <c r="G13" s="75"/>
      <c r="H13" s="75"/>
    </row>
  </sheetData>
  <mergeCells count="9">
    <mergeCell ref="A13:H13"/>
    <mergeCell ref="A2:H2"/>
    <mergeCell ref="A4:A5"/>
    <mergeCell ref="B4:B5"/>
    <mergeCell ref="C4:C5"/>
    <mergeCell ref="D4:E4"/>
    <mergeCell ref="F4:F5"/>
    <mergeCell ref="G4:G5"/>
    <mergeCell ref="H4:H5"/>
  </mergeCells>
  <hyperlinks>
    <hyperlink ref="B4" r:id="rId1" display="javascript:scrollText(5421915)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E10" sqref="E10"/>
    </sheetView>
  </sheetViews>
  <sheetFormatPr defaultRowHeight="15.75" x14ac:dyDescent="0.25"/>
  <cols>
    <col min="1" max="1" width="9.140625" style="1"/>
    <col min="2" max="2" width="28.5703125" style="1" customWidth="1"/>
    <col min="3" max="3" width="16.7109375" style="1" customWidth="1"/>
    <col min="4" max="4" width="13" style="1" customWidth="1"/>
    <col min="5" max="5" width="13.7109375" style="1" customWidth="1"/>
    <col min="6" max="6" width="15.140625" style="1" customWidth="1"/>
    <col min="7" max="7" width="17.7109375" style="1" customWidth="1"/>
    <col min="8" max="8" width="14.28515625" style="1" customWidth="1"/>
    <col min="9" max="9" width="18.7109375" style="1" customWidth="1"/>
    <col min="10" max="10" width="16.5703125" style="1" customWidth="1"/>
    <col min="11" max="11" width="14.28515625" style="1" customWidth="1"/>
    <col min="12" max="16384" width="9.140625" style="1"/>
  </cols>
  <sheetData>
    <row r="1" spans="1:11" x14ac:dyDescent="0.25">
      <c r="K1" s="18" t="s">
        <v>147</v>
      </c>
    </row>
    <row r="2" spans="1:11" ht="46.5" customHeight="1" x14ac:dyDescent="0.25">
      <c r="A2" s="54" t="s">
        <v>384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4" spans="1:11" ht="26.25" customHeight="1" x14ac:dyDescent="0.25">
      <c r="A4" s="55" t="s">
        <v>0</v>
      </c>
      <c r="B4" s="55" t="s">
        <v>54</v>
      </c>
      <c r="C4" s="55" t="s">
        <v>55</v>
      </c>
      <c r="D4" s="55" t="s">
        <v>56</v>
      </c>
      <c r="E4" s="55" t="s">
        <v>15</v>
      </c>
      <c r="F4" s="55" t="s">
        <v>50</v>
      </c>
      <c r="G4" s="55"/>
      <c r="H4" s="71" t="s">
        <v>133</v>
      </c>
      <c r="I4" s="71" t="s">
        <v>131</v>
      </c>
      <c r="J4" s="55" t="s">
        <v>57</v>
      </c>
      <c r="K4" s="55" t="s">
        <v>58</v>
      </c>
    </row>
    <row r="5" spans="1:11" ht="94.5" x14ac:dyDescent="0.25">
      <c r="A5" s="55"/>
      <c r="B5" s="55"/>
      <c r="C5" s="55"/>
      <c r="D5" s="55"/>
      <c r="E5" s="55"/>
      <c r="F5" s="2" t="s">
        <v>132</v>
      </c>
      <c r="G5" s="2" t="s">
        <v>130</v>
      </c>
      <c r="H5" s="72"/>
      <c r="I5" s="72"/>
      <c r="J5" s="55"/>
      <c r="K5" s="55"/>
    </row>
    <row r="6" spans="1:11" x14ac:dyDescent="0.25">
      <c r="A6" s="8" t="s">
        <v>59</v>
      </c>
      <c r="B6" s="6" t="s">
        <v>60</v>
      </c>
      <c r="C6" s="4"/>
      <c r="D6" s="4"/>
      <c r="E6" s="4"/>
      <c r="F6" s="10"/>
      <c r="G6" s="10"/>
      <c r="H6" s="10"/>
      <c r="I6" s="10"/>
      <c r="J6" s="10"/>
      <c r="K6" s="10"/>
    </row>
    <row r="7" spans="1:11" x14ac:dyDescent="0.25">
      <c r="A7" s="4"/>
      <c r="B7" s="4"/>
      <c r="C7" s="4"/>
      <c r="D7" s="4"/>
      <c r="E7" s="4"/>
      <c r="F7" s="10"/>
      <c r="G7" s="10"/>
      <c r="H7" s="10"/>
      <c r="I7" s="10"/>
      <c r="J7" s="10"/>
      <c r="K7" s="10"/>
    </row>
    <row r="8" spans="1:11" x14ac:dyDescent="0.25">
      <c r="A8" s="4"/>
      <c r="B8" s="4"/>
      <c r="C8" s="4"/>
      <c r="D8" s="4"/>
      <c r="E8" s="4"/>
      <c r="F8" s="10"/>
      <c r="G8" s="10"/>
      <c r="H8" s="10"/>
      <c r="I8" s="10"/>
      <c r="J8" s="10"/>
      <c r="K8" s="10"/>
    </row>
    <row r="9" spans="1:11" x14ac:dyDescent="0.25">
      <c r="A9" s="8" t="s">
        <v>61</v>
      </c>
      <c r="B9" s="6" t="s">
        <v>62</v>
      </c>
      <c r="C9" s="4"/>
      <c r="D9" s="4"/>
      <c r="E9" s="4"/>
      <c r="F9" s="10"/>
      <c r="G9" s="10"/>
      <c r="H9" s="10"/>
      <c r="I9" s="10"/>
      <c r="J9" s="10"/>
      <c r="K9" s="10"/>
    </row>
    <row r="10" spans="1:11" x14ac:dyDescent="0.25">
      <c r="A10" s="4"/>
      <c r="B10" s="4"/>
      <c r="C10" s="4"/>
      <c r="D10" s="4"/>
      <c r="E10" s="4"/>
      <c r="F10" s="10"/>
      <c r="G10" s="10"/>
      <c r="H10" s="10"/>
      <c r="I10" s="10"/>
      <c r="J10" s="10"/>
      <c r="K10" s="10"/>
    </row>
    <row r="11" spans="1:11" x14ac:dyDescent="0.25">
      <c r="A11" s="4"/>
      <c r="B11" s="4"/>
      <c r="C11" s="4"/>
      <c r="D11" s="4"/>
      <c r="E11" s="4"/>
      <c r="F11" s="10"/>
      <c r="G11" s="10"/>
      <c r="H11" s="10"/>
      <c r="I11" s="10"/>
      <c r="J11" s="10"/>
      <c r="K11" s="10"/>
    </row>
    <row r="12" spans="1:11" x14ac:dyDescent="0.25">
      <c r="A12" s="8" t="s">
        <v>63</v>
      </c>
      <c r="B12" s="6" t="s">
        <v>64</v>
      </c>
      <c r="C12" s="4"/>
      <c r="D12" s="4"/>
      <c r="E12" s="4"/>
      <c r="F12" s="10"/>
      <c r="G12" s="10"/>
      <c r="H12" s="10"/>
      <c r="I12" s="10"/>
      <c r="J12" s="10"/>
      <c r="K12" s="10"/>
    </row>
    <row r="13" spans="1:11" x14ac:dyDescent="0.25">
      <c r="A13" s="4"/>
      <c r="B13" s="4"/>
      <c r="C13" s="4"/>
      <c r="D13" s="4"/>
      <c r="E13" s="4"/>
      <c r="F13" s="10"/>
      <c r="G13" s="10"/>
      <c r="H13" s="10"/>
      <c r="I13" s="10"/>
      <c r="J13" s="10"/>
      <c r="K13" s="10"/>
    </row>
    <row r="14" spans="1:11" x14ac:dyDescent="0.25">
      <c r="A14" s="4"/>
      <c r="B14" s="4"/>
      <c r="C14" s="4"/>
      <c r="D14" s="4"/>
      <c r="E14" s="4"/>
      <c r="F14" s="10"/>
      <c r="G14" s="10"/>
      <c r="H14" s="10"/>
      <c r="I14" s="10"/>
      <c r="J14" s="10"/>
      <c r="K14" s="10"/>
    </row>
    <row r="15" spans="1:11" ht="31.5" x14ac:dyDescent="0.25">
      <c r="A15" s="8" t="s">
        <v>65</v>
      </c>
      <c r="B15" s="6" t="s">
        <v>66</v>
      </c>
      <c r="C15" s="4"/>
      <c r="D15" s="4"/>
      <c r="E15" s="4"/>
      <c r="F15" s="10"/>
      <c r="G15" s="10"/>
      <c r="H15" s="10"/>
      <c r="I15" s="10"/>
      <c r="J15" s="10"/>
      <c r="K15" s="10"/>
    </row>
    <row r="16" spans="1:11" x14ac:dyDescent="0.25">
      <c r="A16" s="4"/>
      <c r="B16" s="4"/>
      <c r="C16" s="4"/>
      <c r="D16" s="4"/>
      <c r="E16" s="4"/>
      <c r="F16" s="10"/>
      <c r="G16" s="10"/>
      <c r="H16" s="10"/>
      <c r="I16" s="10"/>
      <c r="J16" s="10"/>
      <c r="K16" s="10"/>
    </row>
    <row r="17" spans="1:11" x14ac:dyDescent="0.25">
      <c r="A17" s="4"/>
      <c r="B17" s="4"/>
      <c r="C17" s="4"/>
      <c r="D17" s="4"/>
      <c r="E17" s="4"/>
      <c r="F17" s="10"/>
      <c r="G17" s="10"/>
      <c r="H17" s="10"/>
      <c r="I17" s="10"/>
      <c r="J17" s="10"/>
      <c r="K17" s="10"/>
    </row>
    <row r="18" spans="1:11" ht="31.5" x14ac:dyDescent="0.25">
      <c r="A18" s="8" t="s">
        <v>67</v>
      </c>
      <c r="B18" s="6" t="s">
        <v>68</v>
      </c>
      <c r="C18" s="4"/>
      <c r="D18" s="4"/>
      <c r="E18" s="4"/>
      <c r="F18" s="10"/>
      <c r="G18" s="10"/>
      <c r="H18" s="10"/>
      <c r="I18" s="10"/>
      <c r="J18" s="10"/>
      <c r="K18" s="10"/>
    </row>
    <row r="19" spans="1:11" x14ac:dyDescent="0.25">
      <c r="A19" s="4"/>
      <c r="B19" s="4"/>
      <c r="C19" s="4"/>
      <c r="D19" s="4"/>
      <c r="E19" s="4"/>
      <c r="F19" s="10"/>
      <c r="G19" s="10"/>
      <c r="H19" s="10"/>
      <c r="I19" s="10"/>
      <c r="J19" s="10"/>
      <c r="K19" s="10"/>
    </row>
    <row r="20" spans="1:11" x14ac:dyDescent="0.25">
      <c r="A20" s="4"/>
      <c r="B20" s="4"/>
      <c r="C20" s="4"/>
      <c r="D20" s="4"/>
      <c r="E20" s="4"/>
      <c r="F20" s="10"/>
      <c r="G20" s="10"/>
      <c r="H20" s="10"/>
      <c r="I20" s="10"/>
      <c r="J20" s="10"/>
      <c r="K20" s="10"/>
    </row>
    <row r="21" spans="1:11" x14ac:dyDescent="0.25">
      <c r="A21" s="8" t="s">
        <v>69</v>
      </c>
      <c r="B21" s="6" t="s">
        <v>70</v>
      </c>
      <c r="C21" s="4"/>
      <c r="D21" s="4"/>
      <c r="E21" s="4"/>
      <c r="F21" s="10"/>
      <c r="G21" s="10"/>
      <c r="H21" s="10"/>
      <c r="I21" s="10"/>
      <c r="J21" s="10"/>
      <c r="K21" s="10"/>
    </row>
    <row r="22" spans="1:11" x14ac:dyDescent="0.25">
      <c r="A22" s="4"/>
      <c r="B22" s="4"/>
      <c r="C22" s="4"/>
      <c r="D22" s="4"/>
      <c r="E22" s="4"/>
      <c r="F22" s="10"/>
      <c r="G22" s="10"/>
      <c r="H22" s="10"/>
      <c r="I22" s="10"/>
      <c r="J22" s="10"/>
      <c r="K22" s="10"/>
    </row>
    <row r="23" spans="1:11" x14ac:dyDescent="0.25">
      <c r="A23" s="4"/>
      <c r="B23" s="4"/>
      <c r="C23" s="4"/>
      <c r="D23" s="4"/>
      <c r="E23" s="4"/>
      <c r="F23" s="10"/>
      <c r="G23" s="10"/>
      <c r="H23" s="10"/>
      <c r="I23" s="10"/>
      <c r="J23" s="10"/>
      <c r="K23" s="10"/>
    </row>
  </sheetData>
  <mergeCells count="11">
    <mergeCell ref="J4:J5"/>
    <mergeCell ref="K4:K5"/>
    <mergeCell ref="A2:K2"/>
    <mergeCell ref="H4:H5"/>
    <mergeCell ref="I4:I5"/>
    <mergeCell ref="A4:A5"/>
    <mergeCell ref="B4:B5"/>
    <mergeCell ref="C4:C5"/>
    <mergeCell ref="D4:D5"/>
    <mergeCell ref="E4:E5"/>
    <mergeCell ref="F4:G4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B15" sqref="B15"/>
    </sheetView>
  </sheetViews>
  <sheetFormatPr defaultRowHeight="15.75" x14ac:dyDescent="0.25"/>
  <cols>
    <col min="1" max="1" width="6.85546875" style="1" customWidth="1"/>
    <col min="2" max="2" width="19.85546875" style="1" customWidth="1"/>
    <col min="3" max="3" width="39" style="1" customWidth="1"/>
    <col min="4" max="4" width="19.85546875" style="1" customWidth="1"/>
    <col min="5" max="5" width="19.5703125" style="1" customWidth="1"/>
    <col min="6" max="6" width="20.42578125" style="1" customWidth="1"/>
    <col min="7" max="16384" width="9.140625" style="1"/>
  </cols>
  <sheetData>
    <row r="1" spans="1:6" x14ac:dyDescent="0.25">
      <c r="F1" s="18" t="s">
        <v>148</v>
      </c>
    </row>
    <row r="2" spans="1:6" ht="48.75" customHeight="1" x14ac:dyDescent="0.25">
      <c r="A2" s="54" t="s">
        <v>134</v>
      </c>
      <c r="B2" s="54"/>
      <c r="C2" s="54"/>
      <c r="D2" s="54"/>
      <c r="E2" s="54"/>
      <c r="F2" s="54"/>
    </row>
    <row r="4" spans="1:6" ht="31.5" x14ac:dyDescent="0.25">
      <c r="A4" s="8" t="s">
        <v>0</v>
      </c>
      <c r="B4" s="8" t="s">
        <v>71</v>
      </c>
      <c r="C4" s="8" t="s">
        <v>72</v>
      </c>
      <c r="D4" s="8" t="s">
        <v>73</v>
      </c>
      <c r="E4" s="8" t="s">
        <v>74</v>
      </c>
      <c r="F4" s="8" t="s">
        <v>75</v>
      </c>
    </row>
    <row r="5" spans="1:6" x14ac:dyDescent="0.25">
      <c r="A5" s="12"/>
      <c r="B5" s="12"/>
      <c r="C5" s="12"/>
      <c r="D5" s="10"/>
      <c r="E5" s="10"/>
      <c r="F5" s="10"/>
    </row>
    <row r="6" spans="1:6" x14ac:dyDescent="0.25">
      <c r="A6" s="12"/>
      <c r="B6" s="12"/>
      <c r="C6" s="12"/>
      <c r="D6" s="10"/>
      <c r="E6" s="10"/>
      <c r="F6" s="10"/>
    </row>
    <row r="7" spans="1:6" x14ac:dyDescent="0.25">
      <c r="A7" s="12"/>
      <c r="B7" s="12"/>
      <c r="C7" s="12"/>
      <c r="D7" s="10"/>
      <c r="E7" s="10"/>
      <c r="F7" s="10"/>
    </row>
    <row r="8" spans="1:6" x14ac:dyDescent="0.25">
      <c r="A8" s="12"/>
      <c r="B8" s="12"/>
      <c r="C8" s="12"/>
      <c r="D8" s="10"/>
      <c r="E8" s="10"/>
      <c r="F8" s="10"/>
    </row>
    <row r="9" spans="1:6" x14ac:dyDescent="0.25">
      <c r="A9" s="12"/>
      <c r="B9" s="12"/>
      <c r="C9" s="12"/>
      <c r="D9" s="10"/>
      <c r="E9" s="10"/>
      <c r="F9" s="10"/>
    </row>
    <row r="10" spans="1:6" x14ac:dyDescent="0.25">
      <c r="A10" s="12"/>
      <c r="B10" s="12"/>
      <c r="C10" s="12"/>
      <c r="D10" s="10"/>
      <c r="E10" s="10"/>
      <c r="F10" s="10"/>
    </row>
    <row r="11" spans="1:6" x14ac:dyDescent="0.25">
      <c r="A11" s="12"/>
      <c r="B11" s="12"/>
      <c r="C11" s="12"/>
      <c r="D11" s="10"/>
      <c r="E11" s="10"/>
      <c r="F11" s="10"/>
    </row>
    <row r="12" spans="1:6" x14ac:dyDescent="0.25">
      <c r="A12" s="12"/>
      <c r="B12" s="12"/>
      <c r="C12" s="12"/>
      <c r="D12" s="10"/>
      <c r="E12" s="10"/>
      <c r="F12" s="10"/>
    </row>
    <row r="13" spans="1:6" x14ac:dyDescent="0.25">
      <c r="A13" s="12"/>
      <c r="B13" s="12"/>
      <c r="C13" s="12"/>
      <c r="D13" s="10"/>
      <c r="E13" s="10"/>
      <c r="F13" s="10"/>
    </row>
  </sheetData>
  <mergeCells count="1"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1-илова</vt:lpstr>
      <vt:lpstr>2-илова</vt:lpstr>
      <vt:lpstr>3-илова</vt:lpstr>
      <vt:lpstr>4-илова</vt:lpstr>
      <vt:lpstr>5-илова</vt:lpstr>
      <vt:lpstr>6-илова</vt:lpstr>
      <vt:lpstr>7-илова</vt:lpstr>
      <vt:lpstr>8-илова</vt:lpstr>
      <vt:lpstr>9-илова</vt:lpstr>
      <vt:lpstr>10-илова</vt:lpstr>
      <vt:lpstr>11-илова</vt:lpstr>
      <vt:lpstr>12-илова</vt:lpstr>
      <vt:lpstr>13-илова</vt:lpstr>
      <vt:lpstr>14-илова</vt:lpstr>
      <vt:lpstr>15-илова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2021-06-30T06:06:38Z</cp:lastPrinted>
  <dcterms:created xsi:type="dcterms:W3CDTF">2021-06-08T06:05:32Z</dcterms:created>
  <dcterms:modified xsi:type="dcterms:W3CDTF">2021-07-02T12:07:29Z</dcterms:modified>
</cp:coreProperties>
</file>