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10.103\общая папка пресса\ОЧИҚ МАЪЛУМОТЛАР\2-чорак ҳисоботлари 2023\"/>
    </mc:Choice>
  </mc:AlternateContent>
  <bookViews>
    <workbookView xWindow="0" yWindow="0" windowWidth="28800" windowHeight="12210" firstSheet="1" activeTab="1"/>
  </bookViews>
  <sheets>
    <sheet name="Йиллик параметр" sheetId="15" state="hidden" r:id="rId1"/>
    <sheet name="2023 йил 2 -чорак" sheetId="19" r:id="rId2"/>
    <sheet name="Шартномалар" sheetId="12" state="hidden" r:id="rId3"/>
  </sheets>
  <definedNames>
    <definedName name="_xlnm._FilterDatabase" localSheetId="1" hidden="1">'2023 йил 2 -чорак'!$C$8:$R$21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 йил 2 -чорак'!$5:$8</definedName>
    <definedName name="_xlnm.Print_Titles" localSheetId="0">'Йиллик параметр'!$5:$7</definedName>
    <definedName name="_xlnm.Print_Area" localSheetId="1">'2023 йил 2 -чорак'!$B$2:$P$23</definedName>
    <definedName name="_xlnm.Print_Area" localSheetId="0">'Йиллик параметр'!$B$2:$K$48</definedName>
  </definedNames>
  <calcPr calcId="181029"/>
</workbook>
</file>

<file path=xl/calcChain.xml><?xml version="1.0" encoding="utf-8"?>
<calcChain xmlns="http://schemas.openxmlformats.org/spreadsheetml/2006/main">
  <c r="J13" i="19" l="1"/>
  <c r="I13" i="19"/>
  <c r="H13" i="19"/>
  <c r="G13" i="19"/>
  <c r="E17" i="19"/>
  <c r="M9" i="19" l="1"/>
  <c r="N9" i="19"/>
  <c r="O9" i="19"/>
  <c r="P9" i="19"/>
  <c r="L9" i="19"/>
  <c r="K9" i="19"/>
  <c r="J9" i="19"/>
  <c r="I9" i="19"/>
  <c r="H9" i="19"/>
  <c r="G9" i="19"/>
  <c r="F10" i="19" l="1"/>
  <c r="F11" i="19"/>
  <c r="E11" i="19"/>
  <c r="C11" i="19"/>
  <c r="C12" i="19" s="1"/>
  <c r="F17" i="19" l="1"/>
  <c r="F21" i="19" l="1"/>
  <c r="E21" i="19"/>
  <c r="F20" i="19"/>
  <c r="E20" i="19"/>
  <c r="F19" i="19"/>
  <c r="E19" i="19"/>
  <c r="F18" i="19"/>
  <c r="E18" i="19"/>
  <c r="F16" i="19"/>
  <c r="E16" i="19"/>
  <c r="F15" i="19"/>
  <c r="E15" i="19"/>
  <c r="F14" i="19"/>
  <c r="E14" i="19"/>
  <c r="F13" i="19"/>
  <c r="E13" i="19"/>
  <c r="F12" i="19"/>
  <c r="E12" i="19"/>
  <c r="C13" i="19"/>
  <c r="C14" i="19" s="1"/>
  <c r="C15" i="19" s="1"/>
  <c r="C16" i="19" s="1"/>
  <c r="C17" i="19" s="1"/>
  <c r="C18" i="19" s="1"/>
  <c r="E10" i="19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47" i="15" l="1"/>
  <c r="F9" i="19"/>
  <c r="E9" i="19"/>
</calcChain>
</file>

<file path=xl/sharedStrings.xml><?xml version="1.0" encoding="utf-8"?>
<sst xmlns="http://schemas.openxmlformats.org/spreadsheetml/2006/main" count="3943" uniqueCount="1329">
  <si>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</si>
  <si>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</si>
  <si>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</si>
  <si>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</si>
  <si>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</si>
  <si>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</si>
  <si>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</si>
  <si>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</si>
  <si>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</si>
  <si>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</si>
  <si>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</si>
  <si>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</si>
  <si>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</si>
  <si>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</si>
  <si>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</si>
  <si>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</si>
  <si>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</si>
  <si>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</si>
  <si>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</si>
  <si>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</si>
  <si>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</si>
  <si>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</si>
  <si>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</si>
  <si>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</si>
  <si>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</si>
  <si>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</si>
  <si>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</si>
  <si>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</si>
  <si>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</si>
  <si>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</si>
  <si>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</si>
  <si>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</si>
  <si>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</si>
  <si>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</si>
  <si>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</si>
  <si>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</si>
  <si>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</si>
  <si>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</si>
  <si>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</si>
  <si>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</si>
  <si>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</si>
  <si>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</si>
  <si>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</si>
  <si>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</si>
  <si>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</si>
  <si>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</si>
  <si>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</si>
  <si>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</si>
  <si>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</si>
  <si>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</si>
  <si>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</si>
  <si>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</si>
  <si>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</si>
  <si>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</si>
  <si>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</si>
  <si>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</si>
  <si>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</si>
  <si>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</si>
  <si>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</si>
  <si>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</si>
  <si>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</si>
  <si>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</si>
  <si>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</si>
  <si>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</si>
  <si>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</si>
  <si>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</si>
  <si>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</si>
  <si>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</si>
  <si>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</si>
  <si>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</si>
  <si>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</si>
  <si>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</si>
  <si>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</si>
  <si>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</si>
  <si>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</si>
  <si>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</si>
  <si>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</si>
  <si>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</si>
  <si>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</si>
  <si>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</si>
  <si>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</si>
  <si>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</si>
  <si>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</si>
  <si>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</si>
  <si>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</si>
  <si>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</si>
  <si>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</si>
  <si>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</si>
  <si>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</si>
  <si>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</si>
  <si>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</si>
  <si>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</si>
  <si>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</si>
  <si>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</si>
  <si>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</si>
  <si>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</si>
  <si>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</si>
  <si>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</si>
  <si>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</si>
  <si>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</si>
  <si>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</si>
  <si>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</si>
  <si>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</si>
  <si>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</si>
  <si>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</si>
  <si>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</si>
  <si>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</si>
  <si>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</si>
  <si>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</si>
  <si>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</si>
  <si>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</si>
  <si>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</si>
  <si>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</si>
  <si>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</si>
  <si>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</si>
  <si>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</si>
  <si>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</si>
  <si>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</si>
  <si>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</si>
  <si>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</si>
  <si>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</si>
  <si>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</si>
  <si>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</si>
  <si>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</si>
  <si>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</si>
  <si>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</si>
  <si>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</si>
  <si>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</si>
  <si>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</si>
  <si>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</si>
  <si>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</si>
  <si>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</si>
  <si>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</si>
  <si>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</si>
  <si>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</si>
  <si>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</si>
  <si>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</si>
  <si>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</si>
  <si>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</si>
  <si>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</si>
  <si>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</si>
  <si>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</si>
  <si>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</si>
  <si>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</si>
  <si>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</si>
  <si>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</si>
  <si>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</si>
  <si>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</si>
  <si>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</si>
  <si>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</si>
  <si>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</si>
  <si>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</si>
  <si>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</si>
  <si>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</si>
  <si>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</si>
  <si>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</si>
  <si>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</si>
  <si>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</si>
  <si>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</si>
  <si>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</si>
  <si>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</si>
  <si>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</si>
  <si>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</si>
  <si>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</si>
  <si>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</si>
  <si>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</si>
  <si>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</si>
  <si>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</si>
  <si>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</si>
  <si>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</si>
  <si>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</si>
  <si>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</si>
  <si>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</si>
  <si>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</si>
  <si>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</si>
  <si>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</si>
  <si>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</si>
  <si>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</si>
  <si>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</si>
  <si>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</si>
  <si>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</si>
  <si>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</si>
  <si>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</si>
  <si>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</si>
  <si>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</si>
  <si>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</si>
  <si>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</si>
  <si>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</si>
  <si>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</si>
  <si>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</si>
  <si>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</si>
  <si>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</si>
  <si>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</si>
  <si>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</si>
  <si>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</si>
  <si>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</si>
  <si>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</si>
  <si>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</si>
  <si>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</si>
  <si>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</si>
  <si>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</si>
  <si>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</si>
  <si>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</si>
  <si>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</si>
  <si>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</si>
  <si>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</si>
  <si>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</si>
  <si>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</si>
  <si>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</si>
  <si>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</si>
  <si>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</si>
  <si>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</si>
  <si>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</si>
  <si>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</si>
  <si>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</si>
  <si>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</si>
  <si>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</si>
  <si>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</si>
  <si>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</si>
  <si>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</si>
  <si>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</si>
  <si>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</si>
  <si>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</si>
  <si>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</si>
  <si>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</si>
  <si>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</si>
  <si>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</si>
  <si>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</si>
  <si>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</si>
  <si>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</si>
  <si>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</si>
  <si>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</si>
  <si>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</si>
  <si>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</si>
  <si>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</si>
  <si>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</si>
  <si>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</si>
  <si>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</si>
  <si>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</si>
  <si>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</si>
  <si>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</si>
  <si>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</si>
  <si>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</si>
  <si>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</si>
  <si>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</si>
  <si>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</si>
  <si>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</si>
  <si>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</si>
  <si>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</si>
  <si>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</si>
  <si>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</si>
  <si>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</si>
  <si>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</si>
  <si>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</si>
  <si>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</si>
  <si>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</si>
  <si>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</si>
  <si>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</si>
  <si>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</si>
  <si>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</si>
  <si>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</si>
  <si>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</si>
  <si>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</si>
  <si>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</si>
  <si>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</si>
  <si>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</si>
  <si>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</si>
  <si>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</si>
  <si>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</si>
  <si>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</si>
  <si>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</si>
  <si>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</si>
  <si>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</si>
  <si>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</si>
  <si>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</si>
  <si>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</si>
  <si>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</si>
  <si>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</si>
  <si>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</si>
  <si>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</si>
  <si>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</si>
  <si>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</si>
  <si>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</si>
  <si>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</si>
  <si>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</si>
  <si>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</si>
  <si>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</si>
  <si>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</si>
  <si>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</si>
  <si>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</si>
  <si>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</si>
  <si>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</si>
  <si>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</si>
  <si>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</si>
  <si>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</si>
  <si>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</si>
  <si>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</si>
  <si>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</si>
  <si>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</si>
  <si>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</si>
  <si>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</si>
  <si>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</si>
  <si>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</si>
  <si>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</si>
  <si>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</si>
  <si>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</si>
  <si>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</si>
  <si>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</si>
  <si>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</si>
  <si>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</si>
  <si>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</si>
  <si>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</si>
  <si>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</si>
  <si>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</si>
  <si>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</si>
  <si>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</si>
  <si>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</si>
  <si>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</si>
  <si>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</si>
  <si>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</si>
  <si>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</si>
  <si>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</si>
  <si>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</si>
  <si>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</si>
  <si>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</si>
  <si>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</si>
  <si>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</si>
  <si>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</si>
  <si>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</si>
  <si>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</si>
  <si>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</si>
  <si>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</si>
  <si>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</si>
  <si>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</si>
  <si>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</si>
  <si>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</si>
  <si>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</si>
  <si>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</si>
  <si>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</si>
  <si>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</si>
  <si>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</si>
  <si>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</si>
  <si>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</si>
  <si>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</si>
  <si>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</si>
  <si>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</si>
  <si>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</si>
  <si>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</si>
  <si>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</si>
  <si>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</si>
  <si>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</si>
  <si>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</si>
  <si>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</si>
  <si>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</si>
  <si>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</si>
  <si>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</si>
  <si>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</si>
  <si>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</si>
  <si>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</si>
  <si>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</si>
  <si>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</si>
  <si>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</si>
  <si>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</si>
  <si>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</si>
  <si>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</si>
  <si>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</si>
  <si>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</si>
  <si>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</si>
  <si>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</si>
  <si>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</si>
  <si>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</si>
  <si>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</si>
  <si>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</si>
  <si>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</si>
  <si>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</si>
  <si>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</si>
  <si>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</si>
  <si>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</si>
  <si>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</si>
  <si>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</si>
  <si>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</si>
  <si>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</si>
  <si>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</si>
  <si>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</si>
  <si>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</si>
  <si>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</si>
  <si>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</si>
  <si>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</si>
  <si>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</si>
  <si>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</si>
  <si>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</si>
  <si>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</si>
  <si>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</si>
  <si>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</si>
  <si>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</si>
  <si>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</si>
  <si>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</si>
  <si>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</si>
  <si>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</si>
  <si>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</si>
  <si>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</si>
  <si>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</si>
  <si>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</si>
  <si>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</si>
  <si>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</si>
  <si>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</si>
  <si>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</si>
  <si>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</si>
  <si>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</si>
  <si>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</si>
  <si>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</si>
  <si>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</si>
  <si>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</si>
  <si>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</si>
  <si>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</si>
  <si>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</si>
  <si>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</si>
  <si>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</si>
  <si>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</si>
  <si>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</si>
  <si>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</si>
  <si>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</si>
  <si>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</si>
  <si>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</si>
  <si>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</si>
  <si>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</si>
  <si>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</si>
  <si>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</si>
  <si>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</si>
  <si>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</si>
  <si>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</si>
  <si>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</si>
  <si>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</si>
  <si>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</si>
  <si>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</si>
  <si>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</si>
  <si>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</si>
  <si>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</si>
  <si>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</si>
  <si>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</si>
  <si>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</si>
  <si>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</si>
  <si>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</si>
  <si>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</si>
  <si>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</si>
  <si>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</si>
  <si>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</si>
  <si>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</si>
  <si>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</si>
  <si>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</si>
  <si>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</si>
  <si>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</si>
  <si>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</si>
  <si>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</si>
  <si>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</si>
  <si>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</si>
  <si>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</si>
  <si>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</si>
  <si>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</si>
  <si>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</si>
  <si>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</si>
  <si>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</si>
  <si>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</si>
  <si>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</si>
  <si>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</si>
  <si>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</si>
  <si>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</si>
  <si>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</si>
  <si>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</si>
  <si>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</si>
  <si>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</si>
  <si>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</si>
  <si>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</si>
  <si>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</si>
  <si>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</si>
  <si>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</si>
  <si>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</si>
  <si>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</si>
  <si>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</si>
  <si>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</si>
  <si>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</si>
  <si>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</si>
  <si>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</si>
  <si>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</si>
  <si>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</si>
  <si>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</si>
  <si>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</si>
  <si>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</si>
  <si>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</si>
  <si>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</si>
  <si>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</si>
  <si>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</si>
  <si>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</si>
  <si>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</si>
  <si>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</si>
  <si>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</si>
  <si>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</si>
  <si>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</si>
  <si>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</si>
  <si>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</si>
  <si>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</si>
  <si>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</si>
  <si>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</si>
  <si>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</si>
  <si>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</si>
  <si>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</si>
  <si>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</si>
  <si>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</si>
  <si>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</si>
  <si>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</si>
  <si>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</si>
  <si>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</si>
  <si>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</si>
  <si>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</si>
  <si>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</si>
  <si>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</si>
  <si>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</si>
  <si>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</si>
  <si>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</si>
  <si>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</si>
  <si>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</si>
  <si>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</si>
  <si>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</si>
  <si>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</si>
  <si>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</si>
  <si>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</si>
  <si>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</si>
  <si>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</si>
  <si>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</si>
  <si>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</si>
  <si>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</si>
  <si>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</si>
  <si>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</si>
  <si>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</si>
  <si>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</si>
  <si>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</si>
  <si>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</si>
  <si>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</si>
  <si>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</si>
  <si>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</si>
  <si>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</si>
  <si>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</si>
  <si>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</si>
  <si>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</si>
  <si>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</si>
  <si>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</si>
  <si>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</si>
  <si>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</si>
  <si>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</si>
  <si>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</si>
  <si>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</si>
  <si>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</si>
  <si>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</si>
  <si>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</si>
  <si>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</si>
  <si>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</si>
  <si>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</si>
  <si>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</si>
  <si>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</si>
  <si>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</si>
  <si>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</si>
  <si>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</si>
  <si>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</si>
  <si>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</si>
  <si>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</si>
  <si>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</si>
  <si>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</si>
  <si>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</si>
  <si>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</si>
  <si>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</si>
  <si>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</si>
  <si>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</si>
  <si>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</si>
  <si>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</si>
  <si>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</si>
  <si>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</si>
  <si>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</si>
  <si>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</si>
  <si>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</si>
  <si>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</si>
  <si>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</si>
  <si>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</si>
  <si>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</si>
  <si>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</si>
  <si>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</si>
  <si>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</si>
  <si>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</si>
  <si>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</si>
  <si>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</si>
  <si>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</si>
  <si>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</si>
  <si>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</si>
  <si>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</si>
  <si>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</si>
  <si>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</si>
  <si>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</si>
  <si>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</si>
  <si>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</si>
  <si>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</si>
  <si>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</si>
  <si>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</si>
  <si>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</si>
  <si>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</si>
  <si>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</si>
  <si>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</si>
  <si>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</si>
  <si>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</si>
  <si>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</si>
  <si>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</si>
  <si>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</si>
  <si>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</si>
  <si>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</si>
  <si>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</si>
  <si>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</si>
  <si>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</si>
  <si>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</si>
  <si>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</si>
  <si>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</si>
  <si>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</si>
  <si>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</si>
  <si>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</si>
  <si>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</si>
  <si>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</si>
  <si>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</si>
  <si>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</si>
  <si>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</si>
  <si>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</si>
  <si>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</si>
  <si>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</si>
  <si>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</si>
  <si>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</si>
  <si>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</si>
  <si>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</si>
  <si>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</si>
  <si>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</si>
  <si>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</si>
  <si>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</si>
  <si>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</si>
  <si>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</si>
  <si>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</si>
  <si>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</si>
  <si>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</si>
  <si>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</si>
  <si>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</si>
  <si>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</si>
  <si>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</si>
  <si>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</si>
  <si>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</si>
  <si>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</si>
  <si>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</si>
  <si>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</si>
  <si>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</si>
  <si>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</si>
  <si>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</si>
  <si>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</si>
  <si>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</si>
  <si>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</si>
  <si>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</si>
  <si>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</si>
  <si>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</si>
  <si>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</si>
  <si>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</si>
  <si>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</si>
  <si>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</si>
  <si>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</si>
  <si>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</si>
  <si>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</si>
  <si>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</si>
  <si>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</si>
  <si>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</si>
  <si>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</si>
  <si>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</si>
  <si>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</si>
  <si>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</si>
  <si>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</si>
  <si>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</si>
  <si>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</si>
  <si>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</si>
  <si>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</si>
  <si>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</si>
  <si>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</si>
  <si>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</si>
  <si>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</si>
  <si>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</si>
  <si>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</si>
  <si>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</si>
  <si>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</si>
  <si>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</si>
  <si>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</si>
  <si>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</si>
  <si>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</si>
  <si>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</si>
  <si>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</si>
  <si>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</si>
  <si>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</si>
  <si>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</si>
  <si>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</si>
  <si>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</si>
  <si>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</si>
  <si>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</si>
  <si>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</si>
  <si>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</si>
  <si>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</si>
  <si>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</si>
  <si>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</si>
  <si>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</si>
  <si>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</si>
  <si>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</si>
  <si>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</si>
  <si>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</si>
  <si>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</si>
  <si>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</si>
  <si>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</si>
  <si>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</si>
  <si>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</si>
  <si>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</si>
  <si>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</si>
  <si>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</si>
  <si>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</si>
  <si>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</si>
  <si>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</si>
  <si>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</si>
  <si>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</si>
  <si>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</si>
  <si>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</si>
  <si>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</si>
  <si>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</si>
  <si>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</si>
  <si>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</si>
  <si>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</si>
  <si>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</si>
  <si>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</si>
  <si>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</si>
  <si>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</si>
  <si>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</si>
  <si>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</si>
  <si>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</si>
  <si>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</si>
  <si>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</si>
  <si>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</si>
  <si>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</si>
  <si>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</si>
  <si>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</si>
  <si>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</si>
  <si>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</si>
  <si>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</si>
  <si>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</si>
  <si>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</si>
  <si>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</si>
  <si>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</si>
  <si>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</si>
  <si>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</si>
  <si>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</si>
  <si>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</si>
  <si>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</si>
  <si>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</si>
  <si>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</si>
  <si>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</si>
  <si>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</si>
  <si>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</si>
  <si>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</si>
  <si>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</si>
  <si>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</si>
  <si>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</si>
  <si>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</si>
  <si>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</si>
  <si>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</si>
  <si>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</si>
  <si>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</si>
  <si>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</si>
  <si>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</si>
  <si>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</si>
  <si>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</si>
  <si>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</si>
  <si>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</si>
  <si>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</si>
  <si>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</si>
  <si>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</si>
  <si>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</si>
  <si>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</si>
  <si>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</si>
  <si>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</si>
  <si>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</si>
  <si>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</si>
  <si>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</si>
  <si>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</si>
  <si>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</si>
  <si>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</si>
  <si>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</si>
  <si>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</si>
  <si>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</si>
  <si>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</si>
  <si>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</si>
  <si>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</si>
  <si>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</si>
  <si>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</si>
  <si>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</si>
  <si>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</si>
  <si>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</si>
  <si>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</si>
  <si>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</si>
  <si>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</si>
  <si>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</si>
  <si>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</si>
  <si>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</si>
  <si>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</si>
  <si>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</si>
  <si>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</si>
  <si>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</si>
  <si>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</si>
  <si>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</si>
  <si>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</si>
  <si>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</si>
  <si>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</si>
  <si>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</si>
  <si>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</si>
  <si>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</si>
  <si>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</si>
  <si>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</si>
  <si>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</si>
  <si>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</si>
  <si>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</si>
  <si>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</si>
  <si>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</si>
  <si>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</si>
  <si>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</si>
  <si>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</si>
  <si>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</si>
  <si>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</si>
  <si>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</si>
  <si>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</si>
  <si>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</si>
  <si>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</si>
  <si>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</si>
  <si>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</si>
  <si>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</si>
  <si>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</si>
  <si>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</si>
  <si>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</si>
  <si>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</si>
  <si>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</si>
  <si>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</si>
  <si>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</si>
  <si>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</si>
  <si>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</si>
  <si>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</si>
  <si>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</si>
  <si>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</si>
  <si>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</si>
  <si>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</si>
  <si>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</si>
  <si>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</si>
  <si>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</si>
  <si>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</si>
  <si>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</si>
  <si>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</si>
  <si>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</si>
  <si>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</si>
  <si>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</si>
  <si>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</si>
  <si>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</si>
  <si>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</si>
  <si>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</si>
  <si>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</si>
  <si>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</si>
  <si>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</si>
  <si>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</si>
  <si>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</si>
  <si>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</si>
  <si>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</si>
  <si>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</si>
  <si>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</si>
  <si>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</si>
  <si>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</si>
  <si>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</si>
  <si>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</si>
  <si>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</si>
  <si>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</si>
  <si>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</si>
  <si>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</si>
  <si>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</si>
  <si>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</si>
  <si>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</si>
  <si>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</si>
  <si>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</si>
  <si>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</si>
  <si>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</si>
  <si>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</si>
  <si>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</si>
  <si>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</si>
  <si>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</si>
  <si>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</si>
  <si>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</si>
  <si>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</si>
  <si>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</si>
  <si>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</si>
  <si>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</si>
  <si>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</si>
  <si>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</si>
  <si>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</si>
  <si>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</si>
  <si>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</si>
  <si>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</si>
  <si>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</si>
  <si>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</si>
  <si>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</si>
  <si>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</si>
  <si>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</si>
  <si>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</si>
  <si>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</si>
  <si>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</si>
  <si>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</si>
  <si>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</si>
  <si>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</si>
  <si>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</si>
  <si>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</si>
  <si>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</si>
  <si>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</si>
  <si>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</si>
  <si>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</si>
  <si>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</si>
  <si>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</si>
  <si>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</si>
  <si>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</si>
  <si>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</si>
  <si>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</si>
  <si>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</si>
  <si>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</si>
  <si>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</si>
  <si>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</si>
  <si>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</si>
  <si>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</si>
  <si>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</si>
  <si>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</si>
  <si>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</si>
  <si>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</si>
  <si>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</si>
  <si>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</si>
  <si>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</si>
  <si>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</si>
  <si>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</si>
  <si>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</si>
  <si>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</si>
  <si>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</si>
  <si>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</si>
  <si>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</si>
  <si>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</si>
  <si>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</si>
  <si>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</si>
  <si>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</si>
  <si>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</si>
  <si>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</si>
  <si>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</si>
  <si>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</si>
  <si>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</si>
  <si>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</si>
  <si>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</si>
  <si>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</si>
  <si>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</si>
  <si>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</si>
  <si>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</si>
  <si>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</si>
  <si>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</si>
  <si>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</si>
  <si>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</si>
  <si>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</si>
  <si>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</si>
  <si>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</si>
  <si>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</si>
  <si>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</si>
  <si>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</si>
  <si>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</si>
  <si>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</si>
  <si>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</si>
  <si>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</si>
  <si>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</si>
  <si>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</si>
  <si>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</si>
  <si>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</si>
  <si>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</si>
  <si>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</si>
  <si>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</si>
  <si>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</si>
  <si>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</si>
  <si>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</si>
  <si>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</si>
  <si>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</si>
  <si>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</si>
  <si>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</si>
  <si>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</si>
  <si>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</si>
  <si>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</si>
  <si>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</si>
  <si>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</si>
  <si>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</si>
  <si>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</si>
  <si>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</si>
  <si>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</si>
  <si>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</si>
  <si>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</si>
  <si>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</si>
  <si>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</si>
  <si>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</si>
  <si>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</si>
  <si>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</si>
  <si>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</si>
  <si>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</si>
  <si>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</si>
  <si>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</si>
  <si>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</si>
  <si>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</si>
  <si>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</si>
  <si>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</si>
  <si>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</si>
  <si>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</si>
  <si>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</si>
  <si>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</si>
  <si>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</si>
  <si>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</si>
  <si>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</si>
  <si>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</si>
  <si>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</si>
  <si>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</si>
  <si>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</si>
  <si>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</si>
  <si>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</si>
  <si>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</si>
  <si>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</si>
  <si>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</si>
  <si>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</si>
  <si>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</si>
  <si>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</si>
  <si>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</si>
  <si>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</si>
  <si>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</si>
  <si>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</si>
  <si>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</si>
  <si>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</si>
  <si>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</si>
  <si>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</si>
  <si>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</si>
  <si>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</si>
  <si>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</si>
  <si>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</si>
  <si>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</si>
  <si>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</si>
  <si>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</si>
  <si>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</si>
  <si>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</si>
  <si>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</si>
  <si>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</si>
  <si>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</si>
  <si>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</si>
  <si>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</si>
  <si>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</si>
  <si>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</si>
  <si>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</si>
  <si>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</si>
  <si>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</si>
  <si>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</si>
  <si>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</si>
  <si>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</si>
  <si>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</si>
  <si>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</si>
  <si>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</si>
  <si>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</si>
  <si>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</si>
  <si>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</si>
  <si>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</si>
  <si>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</si>
  <si>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</si>
  <si>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</si>
  <si>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</si>
  <si>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</si>
  <si>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</si>
  <si>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</si>
  <si>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</si>
  <si>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</si>
  <si>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</si>
  <si>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</si>
  <si>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</si>
  <si>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</si>
  <si>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</si>
  <si>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</si>
  <si>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</si>
  <si>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</si>
  <si>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</si>
  <si>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</si>
  <si>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</si>
  <si>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</si>
  <si>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</si>
  <si>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</si>
  <si>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</si>
  <si>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</si>
  <si>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</si>
  <si>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</si>
  <si>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</si>
  <si>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</si>
  <si>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</si>
  <si>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</si>
  <si>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</si>
  <si>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</si>
  <si>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</si>
  <si>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</si>
  <si>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</si>
  <si>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</si>
  <si>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</si>
  <si>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</si>
  <si>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</si>
  <si>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</si>
  <si>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</si>
  <si>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</si>
  <si>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</si>
  <si>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</si>
  <si>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</si>
  <si>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</si>
  <si>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</si>
  <si>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</si>
  <si>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</si>
  <si>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</si>
  <si>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</si>
  <si>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</si>
  <si>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</si>
  <si>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</si>
  <si>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</si>
  <si>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</si>
  <si>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</si>
  <si>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</si>
  <si>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</si>
  <si>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</si>
  <si>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</si>
  <si>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</si>
  <si>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</si>
  <si>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</si>
  <si>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</si>
  <si>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</si>
  <si>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</si>
  <si>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</si>
  <si>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</si>
  <si>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</si>
  <si>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</si>
  <si>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</si>
  <si>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</si>
  <si>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</si>
  <si>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</si>
  <si>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</si>
  <si>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</si>
  <si>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</si>
  <si>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</si>
  <si>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</si>
  <si>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</si>
  <si>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</si>
  <si>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</si>
  <si>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</si>
  <si>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</si>
  <si>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</si>
  <si>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</si>
  <si>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</si>
  <si>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</si>
  <si>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</si>
  <si>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</si>
  <si>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</si>
  <si>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</si>
  <si>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</si>
  <si>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</si>
  <si>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</si>
  <si>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</si>
  <si>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</si>
  <si>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</si>
  <si>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</si>
  <si>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</si>
  <si>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</si>
  <si>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</si>
  <si>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</si>
  <si>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</si>
  <si>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</si>
  <si>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</si>
  <si>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</si>
  <si>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</si>
  <si>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</si>
  <si>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</si>
  <si>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</si>
  <si>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</si>
  <si>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</si>
  <si>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</si>
  <si>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</si>
  <si>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</si>
  <si>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</si>
  <si>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</si>
  <si>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</si>
  <si>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</si>
  <si>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</si>
  <si>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</si>
  <si>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</si>
  <si>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</si>
  <si>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</si>
  <si>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</si>
  <si>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</si>
  <si>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</si>
  <si>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</si>
  <si>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</si>
  <si>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</si>
  <si>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</si>
  <si>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</si>
  <si>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</si>
  <si>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</si>
  <si>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</si>
  <si>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</si>
  <si>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</si>
  <si>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</si>
  <si>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</si>
  <si>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</si>
  <si>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</si>
  <si>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</si>
  <si>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</si>
  <si>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</si>
  <si>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</si>
  <si>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</si>
  <si>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</si>
  <si>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</si>
  <si>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</si>
  <si>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</si>
  <si>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</si>
  <si>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</si>
  <si>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</si>
  <si>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</si>
  <si>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</si>
  <si>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</si>
  <si>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</si>
  <si>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</si>
  <si>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</si>
  <si>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</si>
  <si>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</si>
  <si>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</si>
  <si>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</si>
  <si>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</si>
  <si>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</si>
  <si>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</si>
  <si>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</si>
  <si>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</si>
  <si>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</si>
  <si>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</si>
  <si>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</si>
  <si>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</si>
  <si>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</si>
  <si>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</si>
  <si>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</si>
  <si>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</si>
  <si>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</si>
  <si>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</si>
  <si>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</si>
  <si>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</si>
  <si>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</si>
  <si>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</si>
  <si>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</si>
  <si>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</si>
  <si>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</si>
  <si>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</si>
  <si>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</si>
  <si>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</si>
  <si>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</si>
  <si>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</si>
  <si>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</si>
  <si>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</si>
  <si>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</si>
  <si>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</si>
  <si>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</si>
  <si>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</si>
  <si>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</si>
  <si>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</si>
  <si>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</si>
  <si>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</si>
  <si>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</si>
  <si>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</si>
  <si>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</si>
  <si>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</si>
  <si>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</si>
  <si>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</si>
  <si>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</si>
  <si>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</si>
  <si>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</si>
  <si>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</si>
  <si>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</si>
  <si>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</si>
  <si>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</si>
  <si>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</si>
  <si>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</si>
  <si>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</si>
  <si>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</si>
  <si>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</si>
  <si>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</si>
  <si>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</si>
  <si>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</si>
  <si>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</si>
  <si>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</si>
  <si>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Аниқланган режа</t>
  </si>
  <si>
    <t>Касса харажати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</si>
  <si>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</si>
  <si>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</si>
  <si>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</si>
  <si>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</si>
  <si>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</si>
  <si>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</si>
  <si>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</si>
  <si>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</si>
  <si>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</si>
  <si>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</si>
  <si>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</si>
  <si>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</si>
  <si>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</si>
  <si>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Ташкилот ва харажатлар номи</t>
  </si>
  <si>
    <t>минг сўмда</t>
  </si>
  <si>
    <t>ЖАМИ</t>
  </si>
  <si>
    <r>
      <t xml:space="preserve">объектларни лойиҳалаштириш, қуриш </t>
    </r>
    <r>
      <rPr>
        <i/>
        <sz val="14"/>
        <rFont val="Arial"/>
        <family val="2"/>
        <charset val="204"/>
      </rPr>
      <t>(реконструкция қилиш),</t>
    </r>
    <r>
      <rPr>
        <b/>
        <sz val="14"/>
        <rFont val="Arial"/>
        <family val="2"/>
        <charset val="204"/>
      </rPr>
      <t xml:space="preserve"> капитал таъмирлаш ва жиҳозлаш </t>
    </r>
    <r>
      <rPr>
        <i/>
        <sz val="14"/>
        <rFont val="Arial"/>
        <family val="2"/>
        <charset val="204"/>
      </rPr>
      <t>(капитал қўйилмалар)</t>
    </r>
  </si>
  <si>
    <r>
      <rPr>
        <i/>
        <sz val="14"/>
        <rFont val="Arial"/>
        <family val="2"/>
        <charset val="204"/>
      </rPr>
      <t xml:space="preserve">жумладан,
</t>
    </r>
    <r>
      <rPr>
        <b/>
        <i/>
        <sz val="14"/>
        <rFont val="Arial"/>
        <family val="2"/>
        <charset val="204"/>
      </rPr>
      <t xml:space="preserve">атотранспорт воситаларини сақлаш харажатлари 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</si>
  <si>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бюджетдан ажратилган ва ижро этилган
маблағлар суммаси</t>
    </r>
  </si>
  <si>
    <t>Мактабгача таълим вазирлиги марказий аппарати</t>
  </si>
  <si>
    <t>Мактабгача таълим вазирлиги марказлашган маблағлари</t>
  </si>
  <si>
    <t>Мактабгача таълимни ривожлантириш жамғармаси</t>
  </si>
  <si>
    <t>Мактабгача таълим ташкилотларининг биринчи ва иккинчи гуруҳ харажатлари</t>
  </si>
  <si>
    <t>Давлат хусусий шерикчилик асосида ташкил этилган мактабгача таълим ташкилотларига субсидиялар</t>
  </si>
  <si>
    <t>Болаларни бошланғич таълимга мажбурий бир йиллик тайёрлаш харажатлари</t>
  </si>
  <si>
    <t>Герцен номидаги Россия Федерал давлат университетининг Тошкент филиали</t>
  </si>
  <si>
    <t>Педагогика коллежлари</t>
  </si>
  <si>
    <t>Мактабгача таълим ташкилотлари директор ва мутахассисларини қайта тайёрлаш ва уларнинг малакасини ошириш институти</t>
  </si>
  <si>
    <t>Қибрай туманидаги "Имкон" Реабилитация марказига эга бўлган кўп тармоқли ихтисослаштирилган давлат мактабгача таълим ташкилоти</t>
  </si>
  <si>
    <t>Қарши шаҳридаги "Имкон" Реабилитация марказига эга бўлган кўп тармоқли ихтисослаштирилган давлат мактабгача таълим ташкилотлари</t>
  </si>
  <si>
    <t>Зарафшон шаҳридаги "Умид" Реабилитация марказига эга бўлган кўп тармоқли ихтисослаштирилган давлат мактабгача таълим ташкилотлари</t>
  </si>
  <si>
    <r>
      <rPr>
        <b/>
        <sz val="20"/>
        <color rgb="FFC00000"/>
        <rFont val="Arial"/>
        <family val="2"/>
        <charset val="204"/>
      </rPr>
      <t xml:space="preserve">2023 йил 2-чорак </t>
    </r>
    <r>
      <rPr>
        <b/>
        <sz val="20"/>
        <rFont val="Arial"/>
        <family val="2"/>
        <charset val="204"/>
      </rPr>
      <t xml:space="preserve"> республика бюджетидан </t>
    </r>
    <r>
      <rPr>
        <b/>
        <sz val="20"/>
        <color theme="4" tint="-0.499984740745262"/>
        <rFont val="Arial"/>
        <family val="2"/>
        <charset val="204"/>
      </rPr>
      <t>ажратилган маблағлар ва уларнинг ижроси</t>
    </r>
    <r>
      <rPr>
        <b/>
        <sz val="20"/>
        <rFont val="Arial"/>
        <family val="2"/>
        <charset val="204"/>
      </rPr>
      <t xml:space="preserve"> тўғрисида 
ДАСТЛАБКИ  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</si>
</sst>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rgb="FFC00000"/>
      <name val="Arial"/>
      <family val="2"/>
      <charset val="204"/>
    </font>
    <font>
      <b/>
      <sz val="20"/>
      <color theme="4" tint="-0.499984740745262"/>
      <name val="Arial"/>
      <family val="2"/>
      <charset val="204"/>
    </font>
    <font>
      <b/>
      <sz val="16"/>
      <color theme="4" tint="-0.49998474074526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2" fillId="0" borderId="26" xfId="0" applyFont="1" applyBorder="1" applyAlignment="1">
      <alignment horizontal="center" vertical="center" wrapText="1"/>
    </xf>
    <xf numFmtId="14" fontId="12" fillId="0" borderId="26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4" fontId="12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14" fontId="13" fillId="0" borderId="29" xfId="0" applyNumberFormat="1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wrapText="1"/>
    </xf>
    <xf numFmtId="0" fontId="13" fillId="2" borderId="29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29" xfId="0" applyNumberFormat="1" applyFont="1" applyFill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/>
    <xf numFmtId="0" fontId="8" fillId="0" borderId="0" xfId="0" applyFont="1"/>
    <xf numFmtId="3" fontId="9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right" vertical="top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left" vertical="center" wrapText="1" indent="2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left" vertical="center" wrapText="1" indent="2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3" fontId="9" fillId="3" borderId="0" xfId="0" applyNumberFormat="1" applyFont="1" applyFill="1" applyAlignment="1">
      <alignment horizontal="left" vertical="top" wrapText="1"/>
    </xf>
    <xf numFmtId="0" fontId="9" fillId="3" borderId="0" xfId="0" applyFont="1" applyFill="1"/>
    <xf numFmtId="164" fontId="9" fillId="3" borderId="3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3" fontId="9" fillId="3" borderId="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left" vertical="top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 vertical="center" wrapText="1"/>
    </xf>
    <xf numFmtId="164" fontId="8" fillId="3" borderId="20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164" fontId="8" fillId="3" borderId="34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left" vertical="center" wrapText="1" indent="2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33" xfId="0" applyNumberFormat="1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87" t="s">
        <v>1299</v>
      </c>
      <c r="D3" s="87"/>
      <c r="E3" s="87"/>
      <c r="F3" s="87"/>
      <c r="G3" s="87"/>
      <c r="H3" s="87"/>
      <c r="I3" s="87"/>
      <c r="J3" s="87"/>
    </row>
    <row r="4" spans="3:32" ht="16.5" customHeight="1" x14ac:dyDescent="0.3">
      <c r="H4" s="39" t="s">
        <v>1300</v>
      </c>
      <c r="I4" s="39"/>
    </row>
    <row r="5" spans="3:32" ht="45.75" customHeight="1" x14ac:dyDescent="0.3">
      <c r="C5" s="88" t="s">
        <v>5</v>
      </c>
      <c r="D5" s="91" t="s">
        <v>4</v>
      </c>
      <c r="E5" s="91" t="s">
        <v>1301</v>
      </c>
      <c r="F5" s="91"/>
      <c r="G5" s="91"/>
      <c r="H5" s="91"/>
      <c r="I5" s="94"/>
      <c r="J5" s="95"/>
      <c r="K5" s="33"/>
      <c r="L5" s="33"/>
      <c r="M5" s="33"/>
    </row>
    <row r="6" spans="3:32" ht="25.5" customHeight="1" x14ac:dyDescent="0.3">
      <c r="C6" s="89"/>
      <c r="D6" s="92"/>
      <c r="E6" s="96" t="s">
        <v>3</v>
      </c>
      <c r="F6" s="98" t="s">
        <v>0</v>
      </c>
      <c r="G6" s="98"/>
      <c r="H6" s="98"/>
      <c r="I6" s="99"/>
      <c r="J6" s="100"/>
    </row>
    <row r="7" spans="3:32" ht="124.5" customHeight="1" x14ac:dyDescent="0.3">
      <c r="C7" s="90"/>
      <c r="D7" s="93"/>
      <c r="E7" s="97"/>
      <c r="F7" s="40" t="s">
        <v>1302</v>
      </c>
      <c r="G7" s="40" t="s">
        <v>1303</v>
      </c>
      <c r="H7" s="40" t="s">
        <v>2</v>
      </c>
      <c r="I7" s="36" t="s">
        <v>1304</v>
      </c>
      <c r="J7" s="41" t="s">
        <v>1305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1265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1266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1267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1268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1269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1270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1271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1272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1273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1274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1275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1276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1277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1278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1279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1280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1281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1282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1283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1284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1285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1292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1291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1306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1286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1308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1289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1293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1307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1294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1290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1288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1287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1297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1298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85" t="s">
        <v>1259</v>
      </c>
      <c r="D47" s="86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3:R31"/>
  <sheetViews>
    <sheetView tabSelected="1" zoomScale="70" zoomScaleNormal="70" zoomScaleSheetLayoutView="55" workbookViewId="0">
      <selection activeCell="L14" sqref="L14"/>
    </sheetView>
  </sheetViews>
  <sheetFormatPr defaultRowHeight="18" x14ac:dyDescent="0.25"/>
  <cols>
    <col min="1" max="1" width="9.140625" style="53"/>
    <col min="2" max="2" width="2.140625" style="53" customWidth="1"/>
    <col min="3" max="3" width="5.85546875" style="51" customWidth="1"/>
    <col min="4" max="4" width="93.7109375" style="51" customWidth="1"/>
    <col min="5" max="5" width="24.5703125" style="51" customWidth="1"/>
    <col min="6" max="6" width="25.28515625" style="51" customWidth="1"/>
    <col min="7" max="7" width="24.5703125" style="51" bestFit="1" customWidth="1"/>
    <col min="8" max="8" width="22.7109375" style="51" bestFit="1" customWidth="1"/>
    <col min="9" max="9" width="21.28515625" style="51" customWidth="1"/>
    <col min="10" max="10" width="22.85546875" style="51" customWidth="1"/>
    <col min="11" max="11" width="25.42578125" style="51" customWidth="1"/>
    <col min="12" max="12" width="25.7109375" style="51" customWidth="1"/>
    <col min="13" max="16" width="21.28515625" style="51" customWidth="1"/>
    <col min="17" max="18" width="9.140625" style="51"/>
    <col min="19" max="16384" width="9.140625" style="53"/>
  </cols>
  <sheetData>
    <row r="3" spans="3:18" ht="61.5" customHeight="1" x14ac:dyDescent="0.25">
      <c r="C3" s="103" t="s">
        <v>1328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3:18" ht="17.25" customHeight="1" x14ac:dyDescent="0.25">
      <c r="P4" s="56" t="s">
        <v>1311</v>
      </c>
    </row>
    <row r="5" spans="3:18" ht="57" customHeight="1" x14ac:dyDescent="0.25">
      <c r="C5" s="104" t="s">
        <v>5</v>
      </c>
      <c r="D5" s="104" t="s">
        <v>1310</v>
      </c>
      <c r="E5" s="104" t="s">
        <v>1315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3:18" ht="34.5" customHeight="1" x14ac:dyDescent="0.25">
      <c r="C6" s="104"/>
      <c r="D6" s="104"/>
      <c r="E6" s="105" t="s">
        <v>1312</v>
      </c>
      <c r="F6" s="105"/>
      <c r="G6" s="106" t="s">
        <v>0</v>
      </c>
      <c r="H6" s="106"/>
      <c r="I6" s="106"/>
      <c r="J6" s="106"/>
      <c r="K6" s="106"/>
      <c r="L6" s="106"/>
      <c r="M6" s="106"/>
      <c r="N6" s="106"/>
      <c r="O6" s="106"/>
      <c r="P6" s="106"/>
    </row>
    <row r="7" spans="3:18" ht="126.75" customHeight="1" x14ac:dyDescent="0.25">
      <c r="C7" s="104"/>
      <c r="D7" s="104"/>
      <c r="E7" s="105" t="s">
        <v>1295</v>
      </c>
      <c r="F7" s="105" t="s">
        <v>1296</v>
      </c>
      <c r="G7" s="104" t="s">
        <v>1</v>
      </c>
      <c r="H7" s="104"/>
      <c r="I7" s="104" t="s">
        <v>1309</v>
      </c>
      <c r="J7" s="104"/>
      <c r="K7" s="104" t="s">
        <v>2</v>
      </c>
      <c r="L7" s="104"/>
      <c r="M7" s="107" t="s">
        <v>1314</v>
      </c>
      <c r="N7" s="107"/>
      <c r="O7" s="104" t="s">
        <v>1313</v>
      </c>
      <c r="P7" s="104"/>
    </row>
    <row r="8" spans="3:18" ht="65.25" customHeight="1" x14ac:dyDescent="0.25">
      <c r="C8" s="104"/>
      <c r="D8" s="104"/>
      <c r="E8" s="105"/>
      <c r="F8" s="105"/>
      <c r="G8" s="72" t="s">
        <v>1295</v>
      </c>
      <c r="H8" s="72" t="s">
        <v>1296</v>
      </c>
      <c r="I8" s="72" t="s">
        <v>1295</v>
      </c>
      <c r="J8" s="72" t="s">
        <v>1296</v>
      </c>
      <c r="K8" s="72" t="s">
        <v>1295</v>
      </c>
      <c r="L8" s="72" t="s">
        <v>1296</v>
      </c>
      <c r="M8" s="72" t="s">
        <v>1295</v>
      </c>
      <c r="N8" s="72" t="s">
        <v>1296</v>
      </c>
      <c r="O8" s="72" t="s">
        <v>1295</v>
      </c>
      <c r="P8" s="72" t="s">
        <v>1296</v>
      </c>
    </row>
    <row r="9" spans="3:18" s="54" customFormat="1" ht="51.75" customHeight="1" x14ac:dyDescent="0.25">
      <c r="C9" s="101" t="s">
        <v>1259</v>
      </c>
      <c r="D9" s="102"/>
      <c r="E9" s="81">
        <f t="shared" ref="E9:P9" si="0">SUM(E10:E21)</f>
        <v>4574367286.500001</v>
      </c>
      <c r="F9" s="82">
        <f t="shared" si="0"/>
        <v>4067723678.2869997</v>
      </c>
      <c r="G9" s="81">
        <f t="shared" si="0"/>
        <v>2466872169.3999996</v>
      </c>
      <c r="H9" s="83">
        <f t="shared" si="0"/>
        <v>2277174858.1999998</v>
      </c>
      <c r="I9" s="83">
        <f t="shared" si="0"/>
        <v>596659343.4000001</v>
      </c>
      <c r="J9" s="83">
        <f t="shared" si="0"/>
        <v>552302922.89999998</v>
      </c>
      <c r="K9" s="83">
        <f t="shared" si="0"/>
        <v>1510835773.7</v>
      </c>
      <c r="L9" s="83">
        <f t="shared" si="0"/>
        <v>1238245897.187</v>
      </c>
      <c r="M9" s="83">
        <f t="shared" si="0"/>
        <v>93200</v>
      </c>
      <c r="N9" s="83">
        <f t="shared" si="0"/>
        <v>43567</v>
      </c>
      <c r="O9" s="83">
        <f t="shared" si="0"/>
        <v>0</v>
      </c>
      <c r="P9" s="82">
        <f t="shared" si="0"/>
        <v>0</v>
      </c>
      <c r="Q9" s="52"/>
      <c r="R9" s="52"/>
    </row>
    <row r="10" spans="3:18" ht="56.25" customHeight="1" x14ac:dyDescent="0.25">
      <c r="C10" s="57">
        <v>1</v>
      </c>
      <c r="D10" s="58" t="s">
        <v>1316</v>
      </c>
      <c r="E10" s="74">
        <f t="shared" ref="E10:F21" si="1">+G10+K10+O10+I10</f>
        <v>6573302</v>
      </c>
      <c r="F10" s="75">
        <f>+H10+L10+P10+J10</f>
        <v>5650072</v>
      </c>
      <c r="G10" s="66">
        <v>3575948</v>
      </c>
      <c r="H10" s="61">
        <v>2957739</v>
      </c>
      <c r="I10" s="61">
        <v>884092</v>
      </c>
      <c r="J10" s="61">
        <v>728393</v>
      </c>
      <c r="K10" s="61">
        <v>2113262</v>
      </c>
      <c r="L10" s="61">
        <v>1963940</v>
      </c>
      <c r="M10" s="61">
        <v>34200</v>
      </c>
      <c r="N10" s="61">
        <v>32572</v>
      </c>
      <c r="O10" s="61"/>
      <c r="P10" s="62"/>
    </row>
    <row r="11" spans="3:18" s="65" customFormat="1" ht="56.25" customHeight="1" x14ac:dyDescent="0.25">
      <c r="C11" s="59">
        <f>+C10+1</f>
        <v>2</v>
      </c>
      <c r="D11" s="60" t="s">
        <v>1317</v>
      </c>
      <c r="E11" s="76">
        <f t="shared" ref="E11" si="2">+G11+K11+O11+I11</f>
        <v>150218693</v>
      </c>
      <c r="F11" s="77">
        <f t="shared" ref="F11" si="3">+H11+L11+P11+J11</f>
        <v>17551573</v>
      </c>
      <c r="G11" s="66"/>
      <c r="H11" s="61"/>
      <c r="I11" s="61"/>
      <c r="J11" s="61"/>
      <c r="K11" s="61">
        <v>150218693</v>
      </c>
      <c r="L11" s="61">
        <v>17551573</v>
      </c>
      <c r="M11" s="61"/>
      <c r="N11" s="61"/>
      <c r="O11" s="61"/>
      <c r="P11" s="62"/>
      <c r="Q11" s="64"/>
      <c r="R11" s="64"/>
    </row>
    <row r="12" spans="3:18" s="67" customFormat="1" ht="56.25" customHeight="1" x14ac:dyDescent="0.25">
      <c r="C12" s="59">
        <f>+C11+1</f>
        <v>3</v>
      </c>
      <c r="D12" s="60" t="s">
        <v>1318</v>
      </c>
      <c r="E12" s="76">
        <f t="shared" si="1"/>
        <v>69000000</v>
      </c>
      <c r="F12" s="77">
        <f t="shared" si="1"/>
        <v>41000000</v>
      </c>
      <c r="G12" s="66"/>
      <c r="H12" s="61"/>
      <c r="I12" s="61"/>
      <c r="J12" s="61"/>
      <c r="K12" s="61">
        <v>69000000</v>
      </c>
      <c r="L12" s="61">
        <v>41000000</v>
      </c>
      <c r="M12" s="61"/>
      <c r="N12" s="61"/>
      <c r="O12" s="61"/>
      <c r="P12" s="62"/>
      <c r="Q12" s="63"/>
      <c r="R12" s="63"/>
    </row>
    <row r="13" spans="3:18" s="67" customFormat="1" ht="56.25" customHeight="1" x14ac:dyDescent="0.25">
      <c r="C13" s="59">
        <f t="shared" ref="C13:C18" si="4">+C12+1</f>
        <v>4</v>
      </c>
      <c r="D13" s="60" t="s">
        <v>1319</v>
      </c>
      <c r="E13" s="76">
        <f t="shared" si="1"/>
        <v>3025432331.2580004</v>
      </c>
      <c r="F13" s="77">
        <f t="shared" si="1"/>
        <v>2796963215.7182798</v>
      </c>
      <c r="G13" s="66">
        <f>2444418399-G19-G20-G21</f>
        <v>2436249414.5580001</v>
      </c>
      <c r="H13" s="61">
        <f>2256192298-H19-H20-H21</f>
        <v>2250999989.5562801</v>
      </c>
      <c r="I13" s="61">
        <f>591228430.7-I19-I20-I21</f>
        <v>589182916.70000005</v>
      </c>
      <c r="J13" s="61">
        <f>547242213.3-J19-J20-J21</f>
        <v>545963226.16199994</v>
      </c>
      <c r="K13" s="61"/>
      <c r="L13" s="61"/>
      <c r="M13" s="61"/>
      <c r="N13" s="61"/>
      <c r="O13" s="61"/>
      <c r="P13" s="62"/>
      <c r="Q13" s="63"/>
      <c r="R13" s="63"/>
    </row>
    <row r="14" spans="3:18" s="67" customFormat="1" ht="56.25" customHeight="1" x14ac:dyDescent="0.25">
      <c r="C14" s="59">
        <f t="shared" si="4"/>
        <v>5</v>
      </c>
      <c r="D14" s="60" t="s">
        <v>1320</v>
      </c>
      <c r="E14" s="76">
        <f t="shared" si="1"/>
        <v>1281223000</v>
      </c>
      <c r="F14" s="77">
        <f t="shared" si="1"/>
        <v>1172679000</v>
      </c>
      <c r="G14" s="66"/>
      <c r="H14" s="61"/>
      <c r="I14" s="84"/>
      <c r="J14" s="84"/>
      <c r="K14" s="61">
        <v>1281223000</v>
      </c>
      <c r="L14" s="61">
        <v>1172679000</v>
      </c>
      <c r="M14" s="61"/>
      <c r="N14" s="61"/>
      <c r="O14" s="61"/>
      <c r="P14" s="62"/>
      <c r="Q14" s="63"/>
      <c r="R14" s="63"/>
    </row>
    <row r="15" spans="3:18" s="67" customFormat="1" ht="56.25" customHeight="1" x14ac:dyDescent="0.25">
      <c r="C15" s="59">
        <f t="shared" si="4"/>
        <v>6</v>
      </c>
      <c r="D15" s="60" t="s">
        <v>1321</v>
      </c>
      <c r="E15" s="76">
        <f t="shared" si="1"/>
        <v>0</v>
      </c>
      <c r="F15" s="77">
        <f t="shared" si="1"/>
        <v>0</v>
      </c>
      <c r="G15" s="66"/>
      <c r="H15" s="61"/>
      <c r="I15" s="61"/>
      <c r="J15" s="61"/>
      <c r="K15" s="61"/>
      <c r="L15" s="61"/>
      <c r="M15" s="61"/>
      <c r="N15" s="61"/>
      <c r="O15" s="61"/>
      <c r="P15" s="62"/>
      <c r="Q15" s="63"/>
      <c r="R15" s="63"/>
    </row>
    <row r="16" spans="3:18" s="67" customFormat="1" ht="56.25" customHeight="1" x14ac:dyDescent="0.25">
      <c r="C16" s="59">
        <f t="shared" si="4"/>
        <v>7</v>
      </c>
      <c r="D16" s="60" t="s">
        <v>1322</v>
      </c>
      <c r="E16" s="76">
        <f t="shared" si="1"/>
        <v>923024</v>
      </c>
      <c r="F16" s="77">
        <f t="shared" si="1"/>
        <v>607787.69999999995</v>
      </c>
      <c r="G16" s="66">
        <v>592149</v>
      </c>
      <c r="H16" s="61">
        <v>485273.3</v>
      </c>
      <c r="I16" s="61">
        <v>96197</v>
      </c>
      <c r="J16" s="61">
        <v>71399.600000000006</v>
      </c>
      <c r="K16" s="61">
        <v>234678</v>
      </c>
      <c r="L16" s="61">
        <v>51114.8</v>
      </c>
      <c r="M16" s="61"/>
      <c r="N16" s="61"/>
      <c r="O16" s="61"/>
      <c r="P16" s="62"/>
      <c r="Q16" s="63"/>
      <c r="R16" s="63"/>
    </row>
    <row r="17" spans="3:18" s="67" customFormat="1" ht="56.25" customHeight="1" x14ac:dyDescent="0.25">
      <c r="C17" s="59">
        <f t="shared" si="4"/>
        <v>8</v>
      </c>
      <c r="D17" s="60" t="s">
        <v>1323</v>
      </c>
      <c r="E17" s="76">
        <f>+G17+K17+O17+I17</f>
        <v>21489932.799999997</v>
      </c>
      <c r="F17" s="77">
        <f>+H17+L17+P17+J17</f>
        <v>20205816.299999997</v>
      </c>
      <c r="G17" s="66">
        <v>13891022.199999999</v>
      </c>
      <c r="H17" s="61">
        <v>13757396.199999999</v>
      </c>
      <c r="I17" s="61">
        <v>3582755.7</v>
      </c>
      <c r="J17" s="61">
        <v>3571043.9</v>
      </c>
      <c r="K17" s="61">
        <v>4016154.9</v>
      </c>
      <c r="L17" s="61">
        <v>2877376.2</v>
      </c>
      <c r="M17" s="61"/>
      <c r="N17" s="61"/>
      <c r="O17" s="61"/>
      <c r="P17" s="62"/>
      <c r="Q17" s="63"/>
      <c r="R17" s="63"/>
    </row>
    <row r="18" spans="3:18" s="67" customFormat="1" ht="56.25" customHeight="1" x14ac:dyDescent="0.25">
      <c r="C18" s="59">
        <f t="shared" si="4"/>
        <v>9</v>
      </c>
      <c r="D18" s="58" t="s">
        <v>1324</v>
      </c>
      <c r="E18" s="76">
        <f t="shared" si="1"/>
        <v>6853432</v>
      </c>
      <c r="F18" s="77">
        <f t="shared" si="1"/>
        <v>5214116.3999999994</v>
      </c>
      <c r="G18" s="66">
        <v>4394651.2</v>
      </c>
      <c r="H18" s="61">
        <v>3782151.7</v>
      </c>
      <c r="I18" s="61">
        <v>867868</v>
      </c>
      <c r="J18" s="61">
        <v>689873.1</v>
      </c>
      <c r="K18" s="61">
        <v>1590912.8</v>
      </c>
      <c r="L18" s="61">
        <v>742091.6</v>
      </c>
      <c r="M18" s="61">
        <v>11000</v>
      </c>
      <c r="N18" s="61">
        <v>10995</v>
      </c>
      <c r="O18" s="61"/>
      <c r="P18" s="62"/>
      <c r="Q18" s="63"/>
      <c r="R18" s="63"/>
    </row>
    <row r="19" spans="3:18" s="67" customFormat="1" ht="56.25" customHeight="1" x14ac:dyDescent="0.25">
      <c r="C19" s="59">
        <v>10</v>
      </c>
      <c r="D19" s="58" t="s">
        <v>1325</v>
      </c>
      <c r="E19" s="76">
        <f t="shared" si="1"/>
        <v>4329379</v>
      </c>
      <c r="F19" s="77">
        <f t="shared" si="1"/>
        <v>3717381.0330000003</v>
      </c>
      <c r="G19" s="66">
        <v>2705675</v>
      </c>
      <c r="H19" s="61">
        <v>2454685.2200000002</v>
      </c>
      <c r="I19" s="61">
        <v>670969</v>
      </c>
      <c r="J19" s="61">
        <v>611847.446</v>
      </c>
      <c r="K19" s="61">
        <v>952735</v>
      </c>
      <c r="L19" s="61">
        <v>650848.36699999997</v>
      </c>
      <c r="M19" s="61">
        <v>48000</v>
      </c>
      <c r="N19" s="61"/>
      <c r="O19" s="61"/>
      <c r="P19" s="62"/>
      <c r="Q19" s="63"/>
      <c r="R19" s="63"/>
    </row>
    <row r="20" spans="3:18" s="67" customFormat="1" ht="56.25" customHeight="1" x14ac:dyDescent="0.25">
      <c r="C20" s="59">
        <v>11</v>
      </c>
      <c r="D20" s="58" t="s">
        <v>1326</v>
      </c>
      <c r="E20" s="76">
        <f t="shared" si="1"/>
        <v>3951379.0520000001</v>
      </c>
      <c r="F20" s="77">
        <f t="shared" si="1"/>
        <v>2403149.4767200002</v>
      </c>
      <c r="G20" s="66">
        <v>2712534.0520000001</v>
      </c>
      <c r="H20" s="61">
        <v>1782722.1497200001</v>
      </c>
      <c r="I20" s="61">
        <v>683545</v>
      </c>
      <c r="J20" s="61">
        <v>435099.15100000001</v>
      </c>
      <c r="K20" s="61">
        <v>555300</v>
      </c>
      <c r="L20" s="61">
        <v>185328.17600000001</v>
      </c>
      <c r="M20" s="61"/>
      <c r="N20" s="61"/>
      <c r="O20" s="61"/>
      <c r="P20" s="62"/>
      <c r="Q20" s="63"/>
      <c r="R20" s="63"/>
    </row>
    <row r="21" spans="3:18" s="67" customFormat="1" ht="56.25" customHeight="1" x14ac:dyDescent="0.25">
      <c r="C21" s="68">
        <v>12</v>
      </c>
      <c r="D21" s="80" t="s">
        <v>1327</v>
      </c>
      <c r="E21" s="78">
        <f t="shared" si="1"/>
        <v>4372813.3900000006</v>
      </c>
      <c r="F21" s="79">
        <f t="shared" si="1"/>
        <v>1731566.659</v>
      </c>
      <c r="G21" s="69">
        <v>2750775.39</v>
      </c>
      <c r="H21" s="70">
        <v>954901.07400000002</v>
      </c>
      <c r="I21" s="70">
        <v>691000</v>
      </c>
      <c r="J21" s="70">
        <v>232040.541</v>
      </c>
      <c r="K21" s="70">
        <v>931038</v>
      </c>
      <c r="L21" s="70">
        <v>544625.04399999999</v>
      </c>
      <c r="M21" s="70"/>
      <c r="N21" s="70"/>
      <c r="O21" s="70"/>
      <c r="P21" s="71"/>
      <c r="Q21" s="63"/>
      <c r="R21" s="63"/>
    </row>
    <row r="23" spans="3:18" x14ac:dyDescent="0.25">
      <c r="E23" s="55"/>
      <c r="F23" s="55"/>
    </row>
    <row r="26" spans="3:18" ht="34.5" customHeight="1" x14ac:dyDescent="0.25">
      <c r="F26" s="73"/>
    </row>
    <row r="27" spans="3:18" ht="34.5" customHeight="1" x14ac:dyDescent="0.25">
      <c r="E27" s="55"/>
    </row>
    <row r="28" spans="3:18" ht="34.5" customHeight="1" x14ac:dyDescent="0.25"/>
    <row r="29" spans="3:18" ht="34.5" customHeight="1" x14ac:dyDescent="0.25"/>
    <row r="30" spans="3:18" ht="34.5" customHeight="1" x14ac:dyDescent="0.25"/>
    <row r="31" spans="3:18" ht="34.5" customHeight="1" x14ac:dyDescent="0.25"/>
  </sheetData>
  <mergeCells count="14">
    <mergeCell ref="C9:D9"/>
    <mergeCell ref="C3:P3"/>
    <mergeCell ref="C5:C8"/>
    <mergeCell ref="D5:D8"/>
    <mergeCell ref="E5:P5"/>
    <mergeCell ref="E6:F6"/>
    <mergeCell ref="G6:P6"/>
    <mergeCell ref="E7:E8"/>
    <mergeCell ref="F7:F8"/>
    <mergeCell ref="G7:H7"/>
    <mergeCell ref="I7:J7"/>
    <mergeCell ref="K7:L7"/>
    <mergeCell ref="M7:N7"/>
    <mergeCell ref="O7:P7"/>
  </mergeCells>
  <printOptions horizontalCentered="1"/>
  <pageMargins left="0.19685039370078741" right="0.19685039370078741" top="0.59055118110236227" bottom="0" header="0" footer="0"/>
  <pageSetup paperSize="9" scale="39" fitToHeight="2" orientation="landscape" r:id="rId1"/>
  <rowBreaks count="1" manualBreakCount="1">
    <brk id="2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14" t="s">
        <v>164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30" x14ac:dyDescent="0.25">
      <c r="A2" s="115" t="s">
        <v>165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 t="s">
        <v>166</v>
      </c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4" spans="1:30" x14ac:dyDescent="0.25">
      <c r="A4" s="108" t="s">
        <v>167</v>
      </c>
      <c r="B4" s="108" t="s">
        <v>168</v>
      </c>
      <c r="C4" s="1"/>
      <c r="D4" s="1"/>
      <c r="E4" s="1"/>
      <c r="F4" s="108" t="s">
        <v>169</v>
      </c>
      <c r="G4" s="108" t="s">
        <v>170</v>
      </c>
      <c r="H4" s="108" t="s">
        <v>171</v>
      </c>
      <c r="I4" s="108" t="s">
        <v>172</v>
      </c>
      <c r="J4" s="108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11" t="s">
        <v>178</v>
      </c>
      <c r="P4" s="112"/>
      <c r="Q4" s="113"/>
      <c r="R4" s="108" t="s">
        <v>179</v>
      </c>
      <c r="S4" s="111" t="s">
        <v>180</v>
      </c>
      <c r="T4" s="112"/>
      <c r="U4" s="113"/>
      <c r="V4" s="108" t="s">
        <v>181</v>
      </c>
      <c r="W4" s="108" t="s">
        <v>182</v>
      </c>
      <c r="X4" s="111" t="s">
        <v>183</v>
      </c>
      <c r="Y4" s="113"/>
      <c r="Z4" s="108" t="s">
        <v>184</v>
      </c>
      <c r="AA4" s="108" t="s">
        <v>185</v>
      </c>
      <c r="AB4" s="108" t="s">
        <v>186</v>
      </c>
      <c r="AC4" s="108" t="s">
        <v>187</v>
      </c>
      <c r="AD4" s="108" t="s">
        <v>188</v>
      </c>
    </row>
    <row r="5" spans="1:30" x14ac:dyDescent="0.25">
      <c r="A5" s="109"/>
      <c r="B5" s="109"/>
      <c r="C5" s="3"/>
      <c r="D5" s="3"/>
      <c r="E5" s="3"/>
      <c r="F5" s="109"/>
      <c r="G5" s="109"/>
      <c r="H5" s="109"/>
      <c r="I5" s="109"/>
      <c r="J5" s="109"/>
      <c r="K5" s="3" t="s">
        <v>189</v>
      </c>
      <c r="L5" s="4" t="s">
        <v>189</v>
      </c>
      <c r="M5" s="3" t="s">
        <v>189</v>
      </c>
      <c r="N5" s="3" t="s">
        <v>189</v>
      </c>
      <c r="O5" s="108">
        <f>+SUBTOTAL(9,O10:O152)/1000</f>
        <v>139140.95300000001</v>
      </c>
      <c r="P5" s="108" t="s">
        <v>190</v>
      </c>
      <c r="Q5" s="108" t="s">
        <v>191</v>
      </c>
      <c r="R5" s="109"/>
      <c r="S5" s="108" t="s">
        <v>192</v>
      </c>
      <c r="T5" s="1" t="s">
        <v>193</v>
      </c>
      <c r="U5" s="108" t="s">
        <v>194</v>
      </c>
      <c r="V5" s="109"/>
      <c r="W5" s="109"/>
      <c r="X5" s="108" t="s">
        <v>195</v>
      </c>
      <c r="Y5" s="108" t="s">
        <v>196</v>
      </c>
      <c r="Z5" s="109"/>
      <c r="AA5" s="109"/>
      <c r="AB5" s="109"/>
      <c r="AC5" s="109"/>
      <c r="AD5" s="109"/>
    </row>
    <row r="6" spans="1:30" x14ac:dyDescent="0.25">
      <c r="A6" s="109"/>
      <c r="B6" s="109"/>
      <c r="C6" s="3"/>
      <c r="D6" s="3"/>
      <c r="E6" s="3"/>
      <c r="F6" s="109"/>
      <c r="G6" s="109"/>
      <c r="H6" s="109"/>
      <c r="I6" s="109"/>
      <c r="J6" s="109"/>
      <c r="K6" s="3"/>
      <c r="L6" s="4"/>
      <c r="M6" s="3"/>
      <c r="N6" s="3"/>
      <c r="O6" s="109"/>
      <c r="P6" s="109"/>
      <c r="Q6" s="109"/>
      <c r="R6" s="109"/>
      <c r="S6" s="109"/>
      <c r="T6" s="3" t="s">
        <v>197</v>
      </c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0" x14ac:dyDescent="0.25">
      <c r="A7" s="109"/>
      <c r="B7" s="109"/>
      <c r="C7" s="3"/>
      <c r="D7" s="3"/>
      <c r="E7" s="3"/>
      <c r="F7" s="109"/>
      <c r="G7" s="109"/>
      <c r="H7" s="109"/>
      <c r="I7" s="109"/>
      <c r="J7" s="109"/>
      <c r="K7" s="3"/>
      <c r="L7" s="4"/>
      <c r="M7" s="3"/>
      <c r="N7" s="3"/>
      <c r="O7" s="109"/>
      <c r="P7" s="109"/>
      <c r="Q7" s="109"/>
      <c r="R7" s="109"/>
      <c r="S7" s="109"/>
      <c r="T7" s="3" t="s">
        <v>198</v>
      </c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30" x14ac:dyDescent="0.25">
      <c r="A8" s="110"/>
      <c r="B8" s="110"/>
      <c r="C8" s="5"/>
      <c r="D8" s="5"/>
      <c r="E8" s="5"/>
      <c r="F8" s="110"/>
      <c r="G8" s="110"/>
      <c r="H8" s="110"/>
      <c r="I8" s="110"/>
      <c r="J8" s="110"/>
      <c r="K8" s="5"/>
      <c r="L8" s="6"/>
      <c r="M8" s="5"/>
      <c r="N8" s="5"/>
      <c r="O8" s="110"/>
      <c r="P8" s="110"/>
      <c r="Q8" s="110"/>
      <c r="R8" s="110"/>
      <c r="S8" s="110"/>
      <c r="T8" s="5" t="s">
        <v>199</v>
      </c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A1:X1"/>
    <mergeCell ref="A2:M2"/>
    <mergeCell ref="N2:X2"/>
    <mergeCell ref="A4:A8"/>
    <mergeCell ref="B4:B8"/>
    <mergeCell ref="R4:R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Z4:Z8"/>
    <mergeCell ref="AA4:AA8"/>
    <mergeCell ref="AB4:AB8"/>
    <mergeCell ref="AC4:AC8"/>
    <mergeCell ref="X5:X8"/>
    <mergeCell ref="Y5:Y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 йил 2 -чорак</vt:lpstr>
      <vt:lpstr>Шартномалар</vt:lpstr>
      <vt:lpstr>'2023 йил 2 -чорак'!Заголовки_для_печати</vt:lpstr>
      <vt:lpstr>'Йиллик параметр'!Заголовки_для_печати</vt:lpstr>
      <vt:lpstr>'2023 йил 2 -чорак'!Область_печати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Тураева Шахноз</cp:lastModifiedBy>
  <cp:lastPrinted>2023-07-05T07:23:31Z</cp:lastPrinted>
  <dcterms:created xsi:type="dcterms:W3CDTF">2020-01-15T07:42:43Z</dcterms:created>
  <dcterms:modified xsi:type="dcterms:W3CDTF">2023-07-18T06:49:50Z</dcterms:modified>
</cp:coreProperties>
</file>